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84fl01\ogadata\02.総務企画部\04.財政課\02.財政班\13_公営企業関係\R6年度\02_照会・回答等\250124公営企業に係る「経営比較分析表」の分析等について（依頼）\02_病院、企業局\企業局\"/>
    </mc:Choice>
  </mc:AlternateContent>
  <workbookProtection workbookAlgorithmName="SHA-512" workbookHashValue="qCt422TUlaBXKREKMG2LUv7agjInIrDYFlo8PQNgxT6c8szySmrWef9Uy5eD/c2RettVU71zJtX9AewXvsujNQ==" workbookSaltValue="1kEe3lwvk3KXI4kewzZ1vg==" workbookSpinCount="100000" lockStructure="1"/>
  <bookViews>
    <workbookView xWindow="13755" yWindow="435" windowWidth="14985" windowHeight="14925"/>
  </bookViews>
  <sheets>
    <sheet name="法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J85" i="4"/>
  <c r="G85" i="4"/>
  <c r="F85" i="4"/>
  <c r="AL10" i="4"/>
  <c r="I10" i="4"/>
  <c r="I8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<sst xmlns="http://schemas.openxmlformats.org/spreadsheetml/2006/main" count="231" uniqueCount="116">
  <si>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</si>
  <si>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</si>
  <si>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</si>
  <si>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</si>
  <si>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</si>
  <si>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</si>
  <si>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</si>
  <si>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</si>
  <si>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</si>
  <si>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</si>
  <si>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</si>
  <si>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</si>
  <si>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</si>
  <si>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</si>
  <si>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</si>
  <si>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</si>
  <si>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</si>
  <si>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</si>
  <si>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</si>
  <si>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</si>
  <si>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</si>
  <si>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</si>
  <si>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</si>
  <si>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</si>
  <si>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</si>
  <si>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</si>
  <si>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</si>
  <si>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</si>
  <si>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</si>
  <si>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</si>
  <si>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</si>
  <si>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</si>
  <si>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</si>
  <si>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</si>
  <si>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</si>
  <si>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</si>
  <si>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</si>
  <si>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</si>
  <si>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</si>
  <si>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</si>
  <si>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</si>
  <si>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</si>
  <si>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</si>
  <si>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</si>
  <si>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</si>
  <si>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</si>
  <si>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</si>
  <si>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</si>
  <si>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</si>
  <si>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</si>
  <si>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</si>
  <si>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</si>
  <si>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</si>
  <si>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</si>
  <si>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</si>
  <si>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</si>
  <si>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</si>
  <si>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</si>
  <si>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</si>
  <si>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</si>
  <si>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</si>
  <si>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</si>
  <si>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</si>
  <si>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</si>
  <si>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</si>
  <si>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</si>
  <si>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</si>
  <si>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</si>
  <si>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</si>
  <si>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</si>
  <si>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</si>
  <si>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</si>
  <si>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</si>
  <si>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</si>
  <si>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</si>
  <si>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</si>
  <si>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</si>
  <si>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</si>
  <si>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</si>
  <si>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</si>
  <si>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</si>
  <si>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</si>
  <si>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</si>
  <si>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</si>
  <si>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</si>
  <si>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</si>
  <si>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</si>
  <si>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</si>
  <si>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</si>
  <si>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</si>
  <si>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</si>
  <si>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</si>
  <si>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</si>
  <si>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</si>
  <si>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</si>
  <si>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</si>
  <si>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男鹿市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</si>
  <si>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</si>
  <si>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</si>
  <si>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</si>
  <si>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</si>
  <si>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</si>
  <si>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</si>
  <si>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</si>
  <si>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</si>
  <si>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</si>
  <si>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</si>
  <si>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</si>
  <si>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</si>
  <si>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</si>
  <si>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</si>
  <si>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</si>
  <si>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</si>
  <si>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r>
      <t>○経常収支比率</t>
    </r>
    <r>
      <rPr>
        <sz val="11"/>
        <rFont val="ＭＳ ゴシック"/>
        <family val="3"/>
        <charset val="128"/>
      </rPr>
      <t>は137.46%となっているが、使用料収入以外の一般会計補助金が経常収益の約59%を占めているため、今後</t>
    </r>
    <r>
      <rPr>
        <sz val="11"/>
        <color theme="1"/>
        <rFont val="ＭＳ ゴシック"/>
        <family val="3"/>
        <charset val="128"/>
      </rPr>
      <t>も個別訪問等により水洗化率の向上を図り、使用料収入の増加に努める。
○流動比率は、</t>
    </r>
    <r>
      <rPr>
        <sz val="11"/>
        <rFont val="ＭＳ ゴシック"/>
        <family val="3"/>
        <charset val="128"/>
      </rPr>
      <t>100%以上であることが必要とされているが、本市は31.53%となっている。これは翌年度償還の企業債等が流動負債へ計上されているためで、その企業債等を除いた比率は、254.56%となり100%を上回っている。</t>
    </r>
    <r>
      <rPr>
        <sz val="11"/>
        <color theme="1"/>
        <rFont val="ＭＳ ゴシック"/>
        <family val="3"/>
        <charset val="128"/>
      </rPr>
      <t xml:space="preserve">
○経費回収率及び汚水処理原価は、類似団体と比較すると経費回収率は低くなっており、汚水処理原価は高くなっている。今後も引き続き経費削減により経営改善に</t>
    </r>
    <r>
      <rPr>
        <sz val="11"/>
        <rFont val="ＭＳ ゴシック"/>
        <family val="3"/>
        <charset val="128"/>
      </rPr>
      <t>努める。
〇水洗化率は88.89％と類似団体83.96％に比べ上回ってい</t>
    </r>
    <r>
      <rPr>
        <sz val="11"/>
        <color theme="1"/>
        <rFont val="ＭＳ ゴシック"/>
        <family val="3"/>
        <charset val="128"/>
      </rPr>
      <t>るが、今後も下水道未接続世帯を個別訪問し、使用料収入の増加並びに水洗化率の向上に努める。</t>
    </r>
    <rPh sb="308" eb="309">
      <t>クラ</t>
    </rPh>
    <rPh sb="310" eb="312">
      <t>ウワマワ</t>
    </rPh>
    <phoneticPr fontId="4"/>
  </si>
  <si>
    <r>
      <t>○有形固定資産減</t>
    </r>
    <r>
      <rPr>
        <sz val="11"/>
        <rFont val="ＭＳ ゴシック"/>
        <family val="3"/>
        <charset val="128"/>
      </rPr>
      <t>価償却率は30.18%と類似団体25.46%に比べて上回っている。これは保有資産の減価償却が</t>
    </r>
    <r>
      <rPr>
        <sz val="11"/>
        <color theme="1"/>
        <rFont val="ＭＳ ゴシック"/>
        <family val="3"/>
        <charset val="128"/>
      </rPr>
      <t>どの程度進んでいるかを示しているもので、類似団体と比較すると老朽化が進んでいると考えている。
○管渠改善率について、本市は耐用年数を経過した管渠はないため、管渠改善率は0.0%となっている。</t>
    </r>
  </si>
  <si>
    <t>　本市の農業集落排水事業は、すでに整備事業が概成しており、水洗化率も類似団体を上回っているものの、今後も経営戦略に基づき、経費削減と合わせて個別訪問等により水洗化率の向上を図り、使用料収入の増加に努める。</t>
    <rPh sb="39" eb="41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</si>
</sst>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7-4CBC-B143-51C7C636E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7-4CBC-B143-51C7C636E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48.85</c:v>
                </c:pt>
                <c:pt idx="1">
                  <c:v>49.69</c:v>
                </c:pt>
                <c:pt idx="2">
                  <c:v>50.1</c:v>
                </c:pt>
                <c:pt idx="3">
                  <c:v>47.38</c:v>
                </c:pt>
                <c:pt idx="4">
                  <c:v>45.28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8-4246-BA11-A01EE2259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8-4246-BA11-A01EE2259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83.53</c:v>
                </c:pt>
                <c:pt idx="1">
                  <c:v>84.41</c:v>
                </c:pt>
                <c:pt idx="2">
                  <c:v>85.69</c:v>
                </c:pt>
                <c:pt idx="3">
                  <c:v>88.13</c:v>
                </c:pt>
                <c:pt idx="4">
                  <c:v>88.89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4-48BB-AE33-E89AAC11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4-48BB-AE33-E89AAC11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136.99</c:v>
                </c:pt>
                <c:pt idx="1">
                  <c:v>130.43</c:v>
                </c:pt>
                <c:pt idx="2">
                  <c:v>141.38999999999999</c:v>
                </c:pt>
                <c:pt idx="3">
                  <c:v>133.97</c:v>
                </c:pt>
                <c:pt idx="4">
                  <c:v>137.46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1-4388-8BDF-68FE31B57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103.6</c:v>
                </c:pt>
                <c:pt idx="1">
                  <c:v>106.37</c:v>
                </c:pt>
                <c:pt idx="2">
                  <c:v>106.07</c:v>
                </c:pt>
                <c:pt idx="3">
                  <c:v>105.5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1-4388-8BDF-68FE31B57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19.52</c:v>
                </c:pt>
                <c:pt idx="1">
                  <c:v>22.19</c:v>
                </c:pt>
                <c:pt idx="2">
                  <c:v>24.86</c:v>
                </c:pt>
                <c:pt idx="3">
                  <c:v>27.52</c:v>
                </c:pt>
                <c:pt idx="4">
                  <c:v>30.18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3-4A5D-AF80-BD547EA09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23.06</c:v>
                </c:pt>
                <c:pt idx="1">
                  <c:v>20.34</c:v>
                </c:pt>
                <c:pt idx="2">
                  <c:v>21.85</c:v>
                </c:pt>
                <c:pt idx="3">
                  <c:v>25.19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3-4A5D-AF80-BD547EA09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8-496F-B571-7E8519EC7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8-496F-B571-7E8519EC7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6-46D0-8917-B71978C05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193.99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145.43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26-46D0-8917-B71978C05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25.96</c:v>
                </c:pt>
                <c:pt idx="1">
                  <c:v>22.58</c:v>
                </c:pt>
                <c:pt idx="2">
                  <c:v>35.82</c:v>
                </c:pt>
                <c:pt idx="3">
                  <c:v>27.57</c:v>
                </c:pt>
                <c:pt idx="4">
                  <c:v>31.53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8-45D6-9A42-9917E4833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26.99</c:v>
                </c:pt>
                <c:pt idx="1">
                  <c:v>29.13</c:v>
                </c:pt>
                <c:pt idx="2">
                  <c:v>35.69</c:v>
                </c:pt>
                <c:pt idx="3">
                  <c:v>38.4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F8-45D6-9A42-9917E4833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4-4A2B-BF7D-1D0C5CFB7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34-4A2B-BF7D-1D0C5CFB7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67.45</c:v>
                </c:pt>
                <c:pt idx="1">
                  <c:v>44.53</c:v>
                </c:pt>
                <c:pt idx="2">
                  <c:v>49.81</c:v>
                </c:pt>
                <c:pt idx="3">
                  <c:v>47.51</c:v>
                </c:pt>
                <c:pt idx="4">
                  <c:v>50.81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C-4B87-AC32-A3B70101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1C-4B87-AC32-A3B70101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247.67</c:v>
                </c:pt>
                <c:pt idx="1">
                  <c:v>375.28</c:v>
                </c:pt>
                <c:pt idx="2">
                  <c:v>337.37</c:v>
                </c:pt>
                <c:pt idx="3">
                  <c:v>353.3</c:v>
                </c:pt>
                <c:pt idx="4">
                  <c:v>331.23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D-4170-9380-16B0CE3A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D-4170-9380-16B0CE3A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秋田県　男鹿市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24014</v>
      </c>
      <c r="AM8" s="36"/>
      <c r="AN8" s="36"/>
      <c r="AO8" s="36"/>
      <c r="AP8" s="36"/>
      <c r="AQ8" s="36"/>
      <c r="AR8" s="36"/>
      <c r="AS8" s="36"/>
      <c r="AT8" s="37">
        <f>データ!T6</f>
        <v>241.09</v>
      </c>
      <c r="AU8" s="37"/>
      <c r="AV8" s="37"/>
      <c r="AW8" s="37"/>
      <c r="AX8" s="37"/>
      <c r="AY8" s="37"/>
      <c r="AZ8" s="37"/>
      <c r="BA8" s="37"/>
      <c r="BB8" s="37">
        <f>データ!U6</f>
        <v>99.61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89.33</v>
      </c>
      <c r="J10" s="37"/>
      <c r="K10" s="37"/>
      <c r="L10" s="37"/>
      <c r="M10" s="37"/>
      <c r="N10" s="37"/>
      <c r="O10" s="37"/>
      <c r="P10" s="37">
        <f>データ!P6</f>
        <v>4.28</v>
      </c>
      <c r="Q10" s="37"/>
      <c r="R10" s="37"/>
      <c r="S10" s="37"/>
      <c r="T10" s="37"/>
      <c r="U10" s="37"/>
      <c r="V10" s="37"/>
      <c r="W10" s="37">
        <f>データ!Q6</f>
        <v>98.41</v>
      </c>
      <c r="X10" s="37"/>
      <c r="Y10" s="37"/>
      <c r="Z10" s="37"/>
      <c r="AA10" s="37"/>
      <c r="AB10" s="37"/>
      <c r="AC10" s="37"/>
      <c r="AD10" s="36">
        <f>データ!R6</f>
        <v>3300</v>
      </c>
      <c r="AE10" s="36"/>
      <c r="AF10" s="36"/>
      <c r="AG10" s="36"/>
      <c r="AH10" s="36"/>
      <c r="AI10" s="36"/>
      <c r="AJ10" s="36"/>
      <c r="AK10" s="2"/>
      <c r="AL10" s="36">
        <f>データ!V6</f>
        <v>1017</v>
      </c>
      <c r="AM10" s="36"/>
      <c r="AN10" s="36"/>
      <c r="AO10" s="36"/>
      <c r="AP10" s="36"/>
      <c r="AQ10" s="36"/>
      <c r="AR10" s="36"/>
      <c r="AS10" s="36"/>
      <c r="AT10" s="37">
        <f>データ!W6</f>
        <v>0.82</v>
      </c>
      <c r="AU10" s="37"/>
      <c r="AV10" s="37"/>
      <c r="AW10" s="37"/>
      <c r="AX10" s="37"/>
      <c r="AY10" s="37"/>
      <c r="AZ10" s="37"/>
      <c r="BA10" s="37"/>
      <c r="BB10" s="37">
        <f>データ!X6</f>
        <v>1240.24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60" t="s">
        <v>23</v>
      </c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1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15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4" t="s">
        <v>113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7" t="s">
        <v>28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9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9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VS/QF3OHaZwx8yq19ukiWgjgNn0YQCCKQxGbmDaaHr0uT1Yx+WulS/QW+6OoLt9AP0wjL2247LGqdqRmzrWHjw==" saltValue="6uIo19iCZj3UoLQSWN35Lw==" spinCount="100000" sheet="1" objects="1" scenarios="1" formatCells="0" formatColumns="0" formatRows="0"/>
  <mergeCells count="51">
    <mergeCell ref="B60:BJ61"/>
    <mergeCell ref="BL64:BZ65"/>
    <mergeCell ref="C83:BJ83"/>
    <mergeCell ref="BL47:BZ63"/>
    <mergeCell ref="BL66:BZ82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52060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秋田県　男鹿市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89.33</v>
      </c>
      <c r="P6" s="20">
        <f t="shared" si="3"/>
        <v>4.28</v>
      </c>
      <c r="Q6" s="20">
        <f t="shared" si="3"/>
        <v>98.41</v>
      </c>
      <c r="R6" s="20">
        <f t="shared" si="3"/>
        <v>3300</v>
      </c>
      <c r="S6" s="20">
        <f t="shared" si="3"/>
        <v>24014</v>
      </c>
      <c r="T6" s="20">
        <f t="shared" si="3"/>
        <v>241.09</v>
      </c>
      <c r="U6" s="20">
        <f t="shared" si="3"/>
        <v>99.61</v>
      </c>
      <c r="V6" s="20">
        <f t="shared" si="3"/>
        <v>1017</v>
      </c>
      <c r="W6" s="20">
        <f t="shared" si="3"/>
        <v>0.82</v>
      </c>
      <c r="X6" s="20">
        <f t="shared" si="3"/>
        <v>1240.24</v>
      </c>
      <c r="Y6" s="21">
        <f>IF(Y7="",NA(),Y7)</f>
        <v>136.99</v>
      </c>
      <c r="Z6" s="21">
        <f t="shared" ref="Z6:AH6" si="4">IF(Z7="",NA(),Z7)</f>
        <v>130.43</v>
      </c>
      <c r="AA6" s="21">
        <f t="shared" si="4"/>
        <v>141.38999999999999</v>
      </c>
      <c r="AB6" s="21">
        <f t="shared" si="4"/>
        <v>133.97</v>
      </c>
      <c r="AC6" s="21">
        <f t="shared" si="4"/>
        <v>137.46</v>
      </c>
      <c r="AD6" s="21">
        <f t="shared" si="4"/>
        <v>103.6</v>
      </c>
      <c r="AE6" s="21">
        <f t="shared" si="4"/>
        <v>106.37</v>
      </c>
      <c r="AF6" s="21">
        <f t="shared" si="4"/>
        <v>106.07</v>
      </c>
      <c r="AG6" s="21">
        <f t="shared" si="4"/>
        <v>105.5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193.99</v>
      </c>
      <c r="AP6" s="21">
        <f t="shared" si="5"/>
        <v>139.02000000000001</v>
      </c>
      <c r="AQ6" s="21">
        <f t="shared" si="5"/>
        <v>132.04</v>
      </c>
      <c r="AR6" s="21">
        <f t="shared" si="5"/>
        <v>145.43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>
        <f>IF(AU7="",NA(),AU7)</f>
        <v>25.96</v>
      </c>
      <c r="AV6" s="21">
        <f t="shared" ref="AV6:BD6" si="6">IF(AV7="",NA(),AV7)</f>
        <v>22.58</v>
      </c>
      <c r="AW6" s="21">
        <f t="shared" si="6"/>
        <v>35.82</v>
      </c>
      <c r="AX6" s="21">
        <f t="shared" si="6"/>
        <v>27.57</v>
      </c>
      <c r="AY6" s="21">
        <f t="shared" si="6"/>
        <v>31.53</v>
      </c>
      <c r="AZ6" s="21">
        <f t="shared" si="6"/>
        <v>26.99</v>
      </c>
      <c r="BA6" s="21">
        <f t="shared" si="6"/>
        <v>29.13</v>
      </c>
      <c r="BB6" s="21">
        <f t="shared" si="6"/>
        <v>35.69</v>
      </c>
      <c r="BC6" s="21">
        <f t="shared" si="6"/>
        <v>38.4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67.45</v>
      </c>
      <c r="BR6" s="21">
        <f t="shared" ref="BR6:BZ6" si="8">IF(BR7="",NA(),BR7)</f>
        <v>44.53</v>
      </c>
      <c r="BS6" s="21">
        <f t="shared" si="8"/>
        <v>49.81</v>
      </c>
      <c r="BT6" s="21">
        <f t="shared" si="8"/>
        <v>47.51</v>
      </c>
      <c r="BU6" s="21">
        <f t="shared" si="8"/>
        <v>50.81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247.67</v>
      </c>
      <c r="CC6" s="21">
        <f t="shared" ref="CC6:CK6" si="9">IF(CC7="",NA(),CC7)</f>
        <v>375.28</v>
      </c>
      <c r="CD6" s="21">
        <f t="shared" si="9"/>
        <v>337.37</v>
      </c>
      <c r="CE6" s="21">
        <f t="shared" si="9"/>
        <v>353.3</v>
      </c>
      <c r="CF6" s="21">
        <f t="shared" si="9"/>
        <v>331.23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48.85</v>
      </c>
      <c r="CN6" s="21">
        <f t="shared" ref="CN6:CV6" si="10">IF(CN7="",NA(),CN7)</f>
        <v>49.69</v>
      </c>
      <c r="CO6" s="21">
        <f t="shared" si="10"/>
        <v>50.1</v>
      </c>
      <c r="CP6" s="21">
        <f t="shared" si="10"/>
        <v>47.38</v>
      </c>
      <c r="CQ6" s="21">
        <f t="shared" si="10"/>
        <v>45.28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83.53</v>
      </c>
      <c r="CY6" s="21">
        <f t="shared" ref="CY6:DG6" si="11">IF(CY7="",NA(),CY7)</f>
        <v>84.41</v>
      </c>
      <c r="CZ6" s="21">
        <f t="shared" si="11"/>
        <v>85.69</v>
      </c>
      <c r="DA6" s="21">
        <f t="shared" si="11"/>
        <v>88.13</v>
      </c>
      <c r="DB6" s="21">
        <f t="shared" si="11"/>
        <v>88.89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>
        <f>IF(DI7="",NA(),DI7)</f>
        <v>19.52</v>
      </c>
      <c r="DJ6" s="21">
        <f t="shared" ref="DJ6:DR6" si="12">IF(DJ7="",NA(),DJ7)</f>
        <v>22.19</v>
      </c>
      <c r="DK6" s="21">
        <f t="shared" si="12"/>
        <v>24.86</v>
      </c>
      <c r="DL6" s="21">
        <f t="shared" si="12"/>
        <v>27.52</v>
      </c>
      <c r="DM6" s="21">
        <f t="shared" si="12"/>
        <v>30.18</v>
      </c>
      <c r="DN6" s="21">
        <f t="shared" si="12"/>
        <v>23.06</v>
      </c>
      <c r="DO6" s="21">
        <f t="shared" si="12"/>
        <v>20.34</v>
      </c>
      <c r="DP6" s="21">
        <f t="shared" si="12"/>
        <v>21.85</v>
      </c>
      <c r="DQ6" s="21">
        <f t="shared" si="12"/>
        <v>25.19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52060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89.33</v>
      </c>
      <c r="P7" s="24">
        <v>4.28</v>
      </c>
      <c r="Q7" s="24">
        <v>98.41</v>
      </c>
      <c r="R7" s="24">
        <v>3300</v>
      </c>
      <c r="S7" s="24">
        <v>24014</v>
      </c>
      <c r="T7" s="24">
        <v>241.09</v>
      </c>
      <c r="U7" s="24">
        <v>99.61</v>
      </c>
      <c r="V7" s="24">
        <v>1017</v>
      </c>
      <c r="W7" s="24">
        <v>0.82</v>
      </c>
      <c r="X7" s="24">
        <v>1240.24</v>
      </c>
      <c r="Y7" s="24">
        <v>136.99</v>
      </c>
      <c r="Z7" s="24">
        <v>130.43</v>
      </c>
      <c r="AA7" s="24">
        <v>141.38999999999999</v>
      </c>
      <c r="AB7" s="24">
        <v>133.97</v>
      </c>
      <c r="AC7" s="24">
        <v>137.46</v>
      </c>
      <c r="AD7" s="24">
        <v>103.6</v>
      </c>
      <c r="AE7" s="24">
        <v>106.37</v>
      </c>
      <c r="AF7" s="24">
        <v>106.07</v>
      </c>
      <c r="AG7" s="24">
        <v>105.5</v>
      </c>
      <c r="AH7" s="24">
        <v>106.35</v>
      </c>
      <c r="AI7" s="24">
        <v>104.44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193.99</v>
      </c>
      <c r="AP7" s="24">
        <v>139.02000000000001</v>
      </c>
      <c r="AQ7" s="24">
        <v>132.04</v>
      </c>
      <c r="AR7" s="24">
        <v>145.43</v>
      </c>
      <c r="AS7" s="24">
        <v>129.88999999999999</v>
      </c>
      <c r="AT7" s="24">
        <v>124.06</v>
      </c>
      <c r="AU7" s="24">
        <v>25.96</v>
      </c>
      <c r="AV7" s="24">
        <v>22.58</v>
      </c>
      <c r="AW7" s="24">
        <v>35.82</v>
      </c>
      <c r="AX7" s="24">
        <v>27.57</v>
      </c>
      <c r="AY7" s="24">
        <v>31.53</v>
      </c>
      <c r="AZ7" s="24">
        <v>26.99</v>
      </c>
      <c r="BA7" s="24">
        <v>29.13</v>
      </c>
      <c r="BB7" s="24">
        <v>35.69</v>
      </c>
      <c r="BC7" s="24">
        <v>38.4</v>
      </c>
      <c r="BD7" s="24">
        <v>44.04</v>
      </c>
      <c r="BE7" s="24">
        <v>42.02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67.45</v>
      </c>
      <c r="BR7" s="24">
        <v>44.53</v>
      </c>
      <c r="BS7" s="24">
        <v>49.81</v>
      </c>
      <c r="BT7" s="24">
        <v>47.51</v>
      </c>
      <c r="BU7" s="24">
        <v>50.81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247.67</v>
      </c>
      <c r="CC7" s="24">
        <v>375.28</v>
      </c>
      <c r="CD7" s="24">
        <v>337.37</v>
      </c>
      <c r="CE7" s="24">
        <v>353.3</v>
      </c>
      <c r="CF7" s="24">
        <v>331.23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48.85</v>
      </c>
      <c r="CN7" s="24">
        <v>49.69</v>
      </c>
      <c r="CO7" s="24">
        <v>50.1</v>
      </c>
      <c r="CP7" s="24">
        <v>47.38</v>
      </c>
      <c r="CQ7" s="24">
        <v>45.28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83.53</v>
      </c>
      <c r="CY7" s="24">
        <v>84.41</v>
      </c>
      <c r="CZ7" s="24">
        <v>85.69</v>
      </c>
      <c r="DA7" s="24">
        <v>88.13</v>
      </c>
      <c r="DB7" s="24">
        <v>88.89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>
        <v>19.52</v>
      </c>
      <c r="DJ7" s="24">
        <v>22.19</v>
      </c>
      <c r="DK7" s="24">
        <v>24.86</v>
      </c>
      <c r="DL7" s="24">
        <v>27.52</v>
      </c>
      <c r="DM7" s="24">
        <v>30.18</v>
      </c>
      <c r="DN7" s="24">
        <v>23.06</v>
      </c>
      <c r="DO7" s="24">
        <v>20.34</v>
      </c>
      <c r="DP7" s="24">
        <v>21.85</v>
      </c>
      <c r="DQ7" s="24">
        <v>25.19</v>
      </c>
      <c r="DR7" s="24">
        <v>25.46</v>
      </c>
      <c r="DS7" s="24">
        <v>28.42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0.19</v>
      </c>
      <c r="ED7" s="24">
        <v>0.08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2025-01-24T07:15:36Z</dcterms:created>
  <dcterms:modified xsi:type="dcterms:W3CDTF">2025-03-07T00:36:02Z</dcterms:modified>
  <cp:category/>
</cp:coreProperties>
</file>