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84fl01\ogadata\02.総務企画部\04.財政課\02.財政班\13_公営企業関係\R6年度\02_照会・回答等\250124公営企業に係る「経営比較分析表」の分析等について（依頼）\02_病院、企業局\企業局\"/>
    </mc:Choice>
  </mc:AlternateContent>
  <workbookProtection workbookAlgorithmName="SHA-512" workbookHashValue="JGpUV25Zr2tWjag/Ey1Kpy9hPGvsLb9u2q1TRhVfMQoPFa5a/FrIA2gXfyPdMzYut/byYonT9X9GhNZFEOR+Wg==" workbookSaltValue="lZcy69+0qYf8elEsaeIi2Q==" workbookSpinCount="100000" lockStructure="1"/>
  <bookViews>
    <workbookView xWindow="-105" yWindow="-105" windowWidth="19425" windowHeight="1042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<sst xmlns="http://schemas.openxmlformats.org/spreadsheetml/2006/main" count="228" uniqueCount="114">
  <si>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</si>
  <si>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</si>
  <si>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</si>
  <si>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</si>
  <si>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</si>
  <si>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</si>
  <si>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</si>
  <si>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</si>
  <si>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</si>
  <si>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</si>
  <si>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</si>
  <si>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</si>
  <si>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</si>
  <si>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</si>
  <si>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</si>
  <si>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</si>
  <si>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</si>
  <si>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</si>
  <si>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</si>
  <si>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</si>
  <si>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</si>
  <si>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</si>
  <si>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</si>
  <si>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</si>
  <si>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</si>
  <si>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</si>
  <si>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</si>
  <si>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</si>
  <si>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</si>
  <si>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</si>
  <si>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</si>
  <si>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</si>
  <si>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</si>
  <si>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</si>
  <si>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</si>
  <si>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</si>
  <si>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</si>
  <si>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</si>
  <si>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</si>
  <si>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</si>
  <si>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</si>
  <si>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</si>
  <si>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</si>
  <si>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</si>
  <si>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</si>
  <si>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</si>
  <si>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</si>
  <si>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</si>
  <si>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</si>
  <si>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</si>
  <si>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</si>
  <si>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</si>
  <si>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</si>
  <si>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</si>
  <si>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</si>
  <si>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</si>
  <si>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</si>
  <si>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</si>
  <si>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</si>
  <si>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</si>
  <si>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</si>
  <si>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</si>
  <si>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</si>
  <si>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</si>
  <si>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</si>
  <si>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</si>
  <si>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</si>
  <si>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</si>
  <si>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</si>
  <si>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</si>
  <si>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</si>
  <si>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</si>
  <si>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</si>
  <si>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</si>
  <si>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</si>
  <si>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</si>
  <si>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</si>
  <si>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</si>
  <si>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</si>
  <si>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</si>
  <si>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</si>
  <si>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</si>
  <si>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</si>
  <si>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</si>
  <si>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</si>
  <si>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</si>
  <si>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</si>
  <si>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</si>
  <si>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</si>
  <si>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</si>
  <si>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</si>
  <si>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</si>
  <si>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</si>
  <si>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</si>
  <si>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</si>
  <si>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</si>
  <si>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</si>
  <si>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</si>
  <si>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</si>
  <si>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</si>
  <si>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</si>
  <si>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</si>
  <si>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</si>
  <si>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</si>
  <si>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</si>
  <si>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</si>
  <si>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</si>
  <si>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</si>
  <si>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</si>
  <si>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</si>
  <si>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</si>
  <si>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〇経常収支比率は、引き続き100％を下回った数値で推移しており、経営状況は悪化傾向である。また、令和6年度に料金改定を実施するものの、人口減により水需要は減少傾向であることから、経費の削減に努め経営の安定を図る必要がある。
〇累積欠損金比率は、昨年度より上昇しており、類似団体と比較しても高くなっている。今後は、料金改定を実施することから、累積欠損金は減少していくと考えられる。
〇流動比率は、100%以上であることが必要であるとされているが、本市は87.81%となっている。これは翌年度償還の企業債等が流動負債へ計上されているためで、その企業債等を除いた比率は、499.84%となり100%を上回っている。
〇企業債残高対給水収益比率は、類似団体と同じような状況といえる。今後の借入については、長期事業計画と財政状況を精査し計画的な活用に努める。
〇料金回収率は100％を下回る数値で推移している。また、類似団体と比較しても低い状況となっている。今後は、料金改定により、料金回収率は上昇が見込まれるものの、引き続き費用の削減に努め経営の改善を図る必要がある。
〇施設利用率は、類似団体に比べ高い利用率で推移している。このことから適正な施設規模といえる。
〇有収率は、類似団体平均値と比較して低い数値となっている。漏水調査や老朽管更新等により漏水量を減らし有収率の向上に努めていく。</t>
    <phoneticPr fontId="4"/>
  </si>
  <si>
    <t>　有形固定資産減価償却率と管路経年化率は、類似団体と同様に上昇傾向にあるため、管路の老朽化も進んでいると捉えている。漏水などによる効率性の低下を防ぐため老朽管の更新は必要ではあるが、財源の確保が課題である。資産管理により全体を把握し、更新の重要度の高い施設の洗い出しを行い、計画に基づいて事業を進めていく。</t>
    <phoneticPr fontId="4"/>
  </si>
  <si>
    <t>　経営の健全性・効率性の数値から、経営は更に厳しい状況になりつつあるといえる。漏水量が多いため、施設の稼働が収益につながらず、有収率が低くなっている。
　また、資産の老朽化の状況から、施設整備や経年管の更新事業は計画的に実施していく必要がある。令和6年度に料金改定を実施することから、料金収入は一旦増加すると見込まれるものの、人口減や物価上昇により、厳しい経営状況が続くと考えられる。今後も更なる経費削減に努めるとともに、本市で策定している経営の基本である経営戦略を基に、進捗管理、見直しを行い経営の安定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</si>
</sst>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0.26</c:v>
                </c:pt>
                <c:pt idx="1">
                  <c:v>0.28000000000000003</c:v>
                </c:pt>
                <c:pt idx="2">
                  <c:v>0.39</c:v>
                </c:pt>
                <c:pt idx="3">
                  <c:v>0.47</c:v>
                </c:pt>
                <c:pt idx="4">
                  <c:v>0.36</c:v>
                </c:pt>
              </c:numCache>
            </c:numRef>
          </c:val>
          <c:extLst>
            <c:ext xmlns:c16="http://schemas.microsoft.com/office/drawing/2014/chart" uri="{C3380CC4-5D6E-409C-BE32-E72D297353CC}">
              <c16:uniqueId val="{00000000-2038-4B1E-910C-97A557CD07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2038-4B1E-910C-97A557CD07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63.91</c:v>
                </c:pt>
                <c:pt idx="1">
                  <c:v>65.66</c:v>
                </c:pt>
                <c:pt idx="2">
                  <c:v>65.86</c:v>
                </c:pt>
                <c:pt idx="3">
                  <c:v>65.38</c:v>
                </c:pt>
                <c:pt idx="4">
                  <c:v>64.61</c:v>
                </c:pt>
              </c:numCache>
            </c:numRef>
          </c:val>
          <c:extLst>
            <c:ext xmlns:c16="http://schemas.microsoft.com/office/drawing/2014/chart" uri="{C3380CC4-5D6E-409C-BE32-E72D297353CC}">
              <c16:uniqueId val="{00000000-1A2D-431E-B0BD-A31D7312B0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A2D-431E-B0BD-A31D7312B0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77.930000000000007</c:v>
                </c:pt>
                <c:pt idx="1">
                  <c:v>72.599999999999994</c:v>
                </c:pt>
                <c:pt idx="2">
                  <c:v>73.11</c:v>
                </c:pt>
                <c:pt idx="3">
                  <c:v>72.89</c:v>
                </c:pt>
                <c:pt idx="4">
                  <c:v>70.12</c:v>
                </c:pt>
              </c:numCache>
            </c:numRef>
          </c:val>
          <c:extLst>
            <c:ext xmlns:c16="http://schemas.microsoft.com/office/drawing/2014/chart" uri="{C3380CC4-5D6E-409C-BE32-E72D297353CC}">
              <c16:uniqueId val="{00000000-E0C3-4AEF-978F-3BF1ED3B5F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0C3-4AEF-978F-3BF1ED3B5F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100.05</c:v>
                </c:pt>
                <c:pt idx="1">
                  <c:v>98.07</c:v>
                </c:pt>
                <c:pt idx="2">
                  <c:v>96.72</c:v>
                </c:pt>
                <c:pt idx="3">
                  <c:v>95.09</c:v>
                </c:pt>
                <c:pt idx="4">
                  <c:v>84.16</c:v>
                </c:pt>
              </c:numCache>
            </c:numRef>
          </c:val>
          <c:extLst>
            <c:ext xmlns:c16="http://schemas.microsoft.com/office/drawing/2014/chart" uri="{C3380CC4-5D6E-409C-BE32-E72D297353CC}">
              <c16:uniqueId val="{00000000-3E32-4F9E-A5BF-45B25D5457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E32-4F9E-A5BF-45B25D5457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47.28</c:v>
                </c:pt>
                <c:pt idx="1">
                  <c:v>48.66</c:v>
                </c:pt>
                <c:pt idx="2">
                  <c:v>49.95</c:v>
                </c:pt>
                <c:pt idx="3">
                  <c:v>51.14</c:v>
                </c:pt>
                <c:pt idx="4">
                  <c:v>52.19</c:v>
                </c:pt>
              </c:numCache>
            </c:numRef>
          </c:val>
          <c:extLst>
            <c:ext xmlns:c16="http://schemas.microsoft.com/office/drawing/2014/chart" uri="{C3380CC4-5D6E-409C-BE32-E72D297353CC}">
              <c16:uniqueId val="{00000000-ED06-41D2-BC93-C5172B3620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D06-41D2-BC93-C5172B3620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12.65</c:v>
                </c:pt>
                <c:pt idx="1">
                  <c:v>19.53</c:v>
                </c:pt>
                <c:pt idx="2">
                  <c:v>18.329999999999998</c:v>
                </c:pt>
                <c:pt idx="3">
                  <c:v>19.27</c:v>
                </c:pt>
                <c:pt idx="4">
                  <c:v>21.91</c:v>
                </c:pt>
              </c:numCache>
            </c:numRef>
          </c:val>
          <c:extLst>
            <c:ext xmlns:c16="http://schemas.microsoft.com/office/drawing/2014/chart" uri="{C3380CC4-5D6E-409C-BE32-E72D297353CC}">
              <c16:uniqueId val="{00000000-F637-4304-9A0C-AEDCC345BF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F637-4304-9A0C-AEDCC345BF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0.47</c:v>
                </c:pt>
                <c:pt idx="2">
                  <c:v>4.5199999999999996</c:v>
                </c:pt>
                <c:pt idx="3">
                  <c:v>5.8</c:v>
                </c:pt>
                <c:pt idx="4">
                  <c:v>17.5</c:v>
                </c:pt>
              </c:numCache>
            </c:numRef>
          </c:val>
          <c:extLst>
            <c:ext xmlns:c16="http://schemas.microsoft.com/office/drawing/2014/chart" uri="{C3380CC4-5D6E-409C-BE32-E72D297353CC}">
              <c16:uniqueId val="{00000000-C19B-4D83-88A3-B79CA816F3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19B-4D83-88A3-B79CA816F3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188.72</c:v>
                </c:pt>
                <c:pt idx="1">
                  <c:v>184.01</c:v>
                </c:pt>
                <c:pt idx="2">
                  <c:v>164.64</c:v>
                </c:pt>
                <c:pt idx="3">
                  <c:v>163.38</c:v>
                </c:pt>
                <c:pt idx="4">
                  <c:v>87.81</c:v>
                </c:pt>
              </c:numCache>
            </c:numRef>
          </c:val>
          <c:extLst>
            <c:ext xmlns:c16="http://schemas.microsoft.com/office/drawing/2014/chart" uri="{C3380CC4-5D6E-409C-BE32-E72D297353CC}">
              <c16:uniqueId val="{00000000-760D-4332-954E-D3CE873861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60D-4332-954E-D3CE873861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412.14</c:v>
                </c:pt>
                <c:pt idx="1">
                  <c:v>417.7</c:v>
                </c:pt>
                <c:pt idx="2">
                  <c:v>392.61</c:v>
                </c:pt>
                <c:pt idx="3">
                  <c:v>384.61</c:v>
                </c:pt>
                <c:pt idx="4">
                  <c:v>393.67</c:v>
                </c:pt>
              </c:numCache>
            </c:numRef>
          </c:val>
          <c:extLst>
            <c:ext xmlns:c16="http://schemas.microsoft.com/office/drawing/2014/chart" uri="{C3380CC4-5D6E-409C-BE32-E72D297353CC}">
              <c16:uniqueId val="{00000000-BFFC-4482-8064-EEC1A3335E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BFFC-4482-8064-EEC1A3335E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97.02</c:v>
                </c:pt>
                <c:pt idx="1">
                  <c:v>92.11</c:v>
                </c:pt>
                <c:pt idx="2">
                  <c:v>93.3</c:v>
                </c:pt>
                <c:pt idx="3">
                  <c:v>90.99</c:v>
                </c:pt>
                <c:pt idx="4">
                  <c:v>79.31</c:v>
                </c:pt>
              </c:numCache>
            </c:numRef>
          </c:val>
          <c:extLst>
            <c:ext xmlns:c16="http://schemas.microsoft.com/office/drawing/2014/chart" uri="{C3380CC4-5D6E-409C-BE32-E72D297353CC}">
              <c16:uniqueId val="{00000000-1C88-4F72-8E1B-5D5E231A36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C88-4F72-8E1B-5D5E231A36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181.49</c:v>
                </c:pt>
                <c:pt idx="1">
                  <c:v>189.61</c:v>
                </c:pt>
                <c:pt idx="2">
                  <c:v>188.84</c:v>
                </c:pt>
                <c:pt idx="3">
                  <c:v>193.74</c:v>
                </c:pt>
                <c:pt idx="4">
                  <c:v>222.52</c:v>
                </c:pt>
              </c:numCache>
            </c:numRef>
          </c:val>
          <c:extLst>
            <c:ext xmlns:c16="http://schemas.microsoft.com/office/drawing/2014/chart" uri="{C3380CC4-5D6E-409C-BE32-E72D297353CC}">
              <c16:uniqueId val="{00000000-8FA2-4C44-8B67-0EC5244FA2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8FA2-4C44-8B67-0EC5244FA2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秋田県　男鹿市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24014</v>
      </c>
      <c r="AM8" s="44"/>
      <c r="AN8" s="44"/>
      <c r="AO8" s="44"/>
      <c r="AP8" s="44"/>
      <c r="AQ8" s="44"/>
      <c r="AR8" s="44"/>
      <c r="AS8" s="44"/>
      <c r="AT8" s="45">
        <f>データ!$S$6</f>
        <v>241.09</v>
      </c>
      <c r="AU8" s="46"/>
      <c r="AV8" s="46"/>
      <c r="AW8" s="46"/>
      <c r="AX8" s="46"/>
      <c r="AY8" s="46"/>
      <c r="AZ8" s="46"/>
      <c r="BA8" s="46"/>
      <c r="BB8" s="47">
        <f>データ!$T$6</f>
        <v>99.61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71.11</v>
      </c>
      <c r="J10" s="46"/>
      <c r="K10" s="46"/>
      <c r="L10" s="46"/>
      <c r="M10" s="46"/>
      <c r="N10" s="46"/>
      <c r="O10" s="80"/>
      <c r="P10" s="47">
        <f>データ!$P$6</f>
        <v>97.8</v>
      </c>
      <c r="Q10" s="47"/>
      <c r="R10" s="47"/>
      <c r="S10" s="47"/>
      <c r="T10" s="47"/>
      <c r="U10" s="47"/>
      <c r="V10" s="47"/>
      <c r="W10" s="44">
        <f>データ!$Q$6</f>
        <v>3069</v>
      </c>
      <c r="X10" s="44"/>
      <c r="Y10" s="44"/>
      <c r="Z10" s="44"/>
      <c r="AA10" s="44"/>
      <c r="AB10" s="44"/>
      <c r="AC10" s="44"/>
      <c r="AD10" s="2"/>
      <c r="AE10" s="2"/>
      <c r="AF10" s="2"/>
      <c r="AG10" s="2"/>
      <c r="AH10" s="2"/>
      <c r="AI10" s="2"/>
      <c r="AJ10" s="2"/>
      <c r="AK10" s="2"/>
      <c r="AL10" s="44">
        <f>データ!$U$6</f>
        <v>23257</v>
      </c>
      <c r="AM10" s="44"/>
      <c r="AN10" s="44"/>
      <c r="AO10" s="44"/>
      <c r="AP10" s="44"/>
      <c r="AQ10" s="44"/>
      <c r="AR10" s="44"/>
      <c r="AS10" s="44"/>
      <c r="AT10" s="45">
        <f>データ!$V$6</f>
        <v>84.94</v>
      </c>
      <c r="AU10" s="46"/>
      <c r="AV10" s="46"/>
      <c r="AW10" s="46"/>
      <c r="AX10" s="46"/>
      <c r="AY10" s="46"/>
      <c r="AZ10" s="46"/>
      <c r="BA10" s="46"/>
      <c r="BB10" s="47">
        <f>データ!$W$6</f>
        <v>273.81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PEChOycfJsY3sLwOMSFlvYmzz1seMUNiM8lm0oSkOtiJCVl1cXsRHQljr9rxO9d5US9KRbJa0UNUDgkJ+a5oA==" saltValue="iQP/4DO9hHVUKSPbY9q9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52060</v>
      </c>
      <c r="D6" s="20">
        <f t="shared" si="3"/>
        <v>46</v>
      </c>
      <c r="E6" s="20">
        <f t="shared" si="3"/>
        <v>1</v>
      </c>
      <c r="F6" s="20">
        <f t="shared" si="3"/>
        <v>0</v>
      </c>
      <c r="G6" s="20">
        <f t="shared" si="3"/>
        <v>1</v>
      </c>
      <c r="H6" s="20" t="str">
        <f t="shared" si="3"/>
        <v>秋田県　男鹿市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71.11</v>
      </c>
      <c r="P6" s="21">
        <f t="shared" si="3"/>
        <v>97.8</v>
      </c>
      <c r="Q6" s="21">
        <f t="shared" si="3"/>
        <v>3069</v>
      </c>
      <c r="R6" s="21">
        <f t="shared" si="3"/>
        <v>24014</v>
      </c>
      <c r="S6" s="21">
        <f t="shared" si="3"/>
        <v>241.09</v>
      </c>
      <c r="T6" s="21">
        <f t="shared" si="3"/>
        <v>99.61</v>
      </c>
      <c r="U6" s="21">
        <f t="shared" si="3"/>
        <v>23257</v>
      </c>
      <c r="V6" s="21">
        <f t="shared" si="3"/>
        <v>84.94</v>
      </c>
      <c r="W6" s="21">
        <f t="shared" si="3"/>
        <v>273.81</v>
      </c>
      <c r="X6" s="22">
        <f>IF(X7="",NA(),X7)</f>
        <v>100.05</v>
      </c>
      <c r="Y6" s="22">
        <f t="shared" ref="Y6:AG6" si="4">IF(Y7="",NA(),Y7)</f>
        <v>98.07</v>
      </c>
      <c r="Z6" s="22">
        <f t="shared" si="4"/>
        <v>96.72</v>
      </c>
      <c r="AA6" s="22">
        <f t="shared" si="4"/>
        <v>95.09</v>
      </c>
      <c r="AB6" s="22">
        <f t="shared" si="4"/>
        <v>84.16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2">
        <f t="shared" ref="AJ6:AR6" si="5">IF(AJ7="",NA(),AJ7)</f>
        <v>0.47</v>
      </c>
      <c r="AK6" s="22">
        <f t="shared" si="5"/>
        <v>4.5199999999999996</v>
      </c>
      <c r="AL6" s="22">
        <f t="shared" si="5"/>
        <v>5.8</v>
      </c>
      <c r="AM6" s="22">
        <f t="shared" si="5"/>
        <v>17.5</v>
      </c>
      <c r="AN6" s="22">
        <f t="shared" si="5"/>
        <v>3.59</v>
      </c>
      <c r="AO6" s="22">
        <f t="shared" si="5"/>
        <v>3.98</v>
      </c>
      <c r="AP6" s="22">
        <f t="shared" si="5"/>
        <v>6.02</v>
      </c>
      <c r="AQ6" s="22">
        <f t="shared" si="5"/>
        <v>7.78</v>
      </c>
      <c r="AR6" s="22">
        <f t="shared" si="5"/>
        <v>9.59</v>
      </c>
      <c r="AS6" s="21" t="str">
        <f>IF(AS7="","",IF(AS7="-","【-】","【"&amp;SUBSTITUTE(TEXT(AS7,"#,##0.00"),"-","△")&amp;"】"))</f>
        <v>【1.50】</v>
      </c>
      <c r="AT6" s="22">
        <f>IF(AT7="",NA(),AT7)</f>
        <v>188.72</v>
      </c>
      <c r="AU6" s="22">
        <f t="shared" ref="AU6:BC6" si="6">IF(AU7="",NA(),AU7)</f>
        <v>184.01</v>
      </c>
      <c r="AV6" s="22">
        <f t="shared" si="6"/>
        <v>164.64</v>
      </c>
      <c r="AW6" s="22">
        <f t="shared" si="6"/>
        <v>163.38</v>
      </c>
      <c r="AX6" s="22">
        <f t="shared" si="6"/>
        <v>87.81</v>
      </c>
      <c r="AY6" s="22">
        <f t="shared" si="6"/>
        <v>379.08</v>
      </c>
      <c r="AZ6" s="22">
        <f t="shared" si="6"/>
        <v>367.55</v>
      </c>
      <c r="BA6" s="22">
        <f t="shared" si="6"/>
        <v>378.56</v>
      </c>
      <c r="BB6" s="22">
        <f t="shared" si="6"/>
        <v>364.46</v>
      </c>
      <c r="BC6" s="22">
        <f t="shared" si="6"/>
        <v>338.89</v>
      </c>
      <c r="BD6" s="21" t="str">
        <f>IF(BD7="","",IF(BD7="-","【-】","【"&amp;SUBSTITUTE(TEXT(BD7,"#,##0.00"),"-","△")&amp;"】"))</f>
        <v>【243.36】</v>
      </c>
      <c r="BE6" s="22">
        <f>IF(BE7="",NA(),BE7)</f>
        <v>412.14</v>
      </c>
      <c r="BF6" s="22">
        <f t="shared" ref="BF6:BN6" si="7">IF(BF7="",NA(),BF7)</f>
        <v>417.7</v>
      </c>
      <c r="BG6" s="22">
        <f t="shared" si="7"/>
        <v>392.61</v>
      </c>
      <c r="BH6" s="22">
        <f t="shared" si="7"/>
        <v>384.61</v>
      </c>
      <c r="BI6" s="22">
        <f t="shared" si="7"/>
        <v>393.67</v>
      </c>
      <c r="BJ6" s="22">
        <f t="shared" si="7"/>
        <v>398.98</v>
      </c>
      <c r="BK6" s="22">
        <f t="shared" si="7"/>
        <v>418.68</v>
      </c>
      <c r="BL6" s="22">
        <f t="shared" si="7"/>
        <v>395.68</v>
      </c>
      <c r="BM6" s="22">
        <f t="shared" si="7"/>
        <v>403.72</v>
      </c>
      <c r="BN6" s="22">
        <f t="shared" si="7"/>
        <v>400.21</v>
      </c>
      <c r="BO6" s="21" t="str">
        <f>IF(BO7="","",IF(BO7="-","【-】","【"&amp;SUBSTITUTE(TEXT(BO7,"#,##0.00"),"-","△")&amp;"】"))</f>
        <v>【265.93】</v>
      </c>
      <c r="BP6" s="22">
        <f>IF(BP7="",NA(),BP7)</f>
        <v>97.02</v>
      </c>
      <c r="BQ6" s="22">
        <f t="shared" ref="BQ6:BY6" si="8">IF(BQ7="",NA(),BQ7)</f>
        <v>92.11</v>
      </c>
      <c r="BR6" s="22">
        <f t="shared" si="8"/>
        <v>93.3</v>
      </c>
      <c r="BS6" s="22">
        <f t="shared" si="8"/>
        <v>90.99</v>
      </c>
      <c r="BT6" s="22">
        <f t="shared" si="8"/>
        <v>79.31</v>
      </c>
      <c r="BU6" s="22">
        <f t="shared" si="8"/>
        <v>98.64</v>
      </c>
      <c r="BV6" s="22">
        <f t="shared" si="8"/>
        <v>94.78</v>
      </c>
      <c r="BW6" s="22">
        <f t="shared" si="8"/>
        <v>97.59</v>
      </c>
      <c r="BX6" s="22">
        <f t="shared" si="8"/>
        <v>92.17</v>
      </c>
      <c r="BY6" s="22">
        <f t="shared" si="8"/>
        <v>92.83</v>
      </c>
      <c r="BZ6" s="21" t="str">
        <f>IF(BZ7="","",IF(BZ7="-","【-】","【"&amp;SUBSTITUTE(TEXT(BZ7,"#,##0.00"),"-","△")&amp;"】"))</f>
        <v>【97.82】</v>
      </c>
      <c r="CA6" s="22">
        <f>IF(CA7="",NA(),CA7)</f>
        <v>181.49</v>
      </c>
      <c r="CB6" s="22">
        <f t="shared" ref="CB6:CJ6" si="9">IF(CB7="",NA(),CB7)</f>
        <v>189.61</v>
      </c>
      <c r="CC6" s="22">
        <f t="shared" si="9"/>
        <v>188.84</v>
      </c>
      <c r="CD6" s="22">
        <f t="shared" si="9"/>
        <v>193.74</v>
      </c>
      <c r="CE6" s="22">
        <f t="shared" si="9"/>
        <v>222.52</v>
      </c>
      <c r="CF6" s="22">
        <f t="shared" si="9"/>
        <v>178.92</v>
      </c>
      <c r="CG6" s="22">
        <f t="shared" si="9"/>
        <v>181.3</v>
      </c>
      <c r="CH6" s="22">
        <f t="shared" si="9"/>
        <v>181.71</v>
      </c>
      <c r="CI6" s="22">
        <f t="shared" si="9"/>
        <v>188.51</v>
      </c>
      <c r="CJ6" s="22">
        <f t="shared" si="9"/>
        <v>189.43</v>
      </c>
      <c r="CK6" s="21" t="str">
        <f>IF(CK7="","",IF(CK7="-","【-】","【"&amp;SUBSTITUTE(TEXT(CK7,"#,##0.00"),"-","△")&amp;"】"))</f>
        <v>【177.56】</v>
      </c>
      <c r="CL6" s="22">
        <f>IF(CL7="",NA(),CL7)</f>
        <v>63.91</v>
      </c>
      <c r="CM6" s="22">
        <f t="shared" ref="CM6:CU6" si="10">IF(CM7="",NA(),CM7)</f>
        <v>65.66</v>
      </c>
      <c r="CN6" s="22">
        <f t="shared" si="10"/>
        <v>65.86</v>
      </c>
      <c r="CO6" s="22">
        <f t="shared" si="10"/>
        <v>65.38</v>
      </c>
      <c r="CP6" s="22">
        <f t="shared" si="10"/>
        <v>64.61</v>
      </c>
      <c r="CQ6" s="22">
        <f t="shared" si="10"/>
        <v>55.14</v>
      </c>
      <c r="CR6" s="22">
        <f t="shared" si="10"/>
        <v>55.89</v>
      </c>
      <c r="CS6" s="22">
        <f t="shared" si="10"/>
        <v>55.72</v>
      </c>
      <c r="CT6" s="22">
        <f t="shared" si="10"/>
        <v>55.31</v>
      </c>
      <c r="CU6" s="22">
        <f t="shared" si="10"/>
        <v>55.14</v>
      </c>
      <c r="CV6" s="21" t="str">
        <f>IF(CV7="","",IF(CV7="-","【-】","【"&amp;SUBSTITUTE(TEXT(CV7,"#,##0.00"),"-","△")&amp;"】"))</f>
        <v>【59.81】</v>
      </c>
      <c r="CW6" s="22">
        <f>IF(CW7="",NA(),CW7)</f>
        <v>77.930000000000007</v>
      </c>
      <c r="CX6" s="22">
        <f t="shared" ref="CX6:DF6" si="11">IF(CX7="",NA(),CX7)</f>
        <v>72.599999999999994</v>
      </c>
      <c r="CY6" s="22">
        <f t="shared" si="11"/>
        <v>73.11</v>
      </c>
      <c r="CZ6" s="22">
        <f t="shared" si="11"/>
        <v>72.89</v>
      </c>
      <c r="DA6" s="22">
        <f t="shared" si="11"/>
        <v>70.12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47.28</v>
      </c>
      <c r="DI6" s="22">
        <f t="shared" ref="DI6:DQ6" si="12">IF(DI7="",NA(),DI7)</f>
        <v>48.66</v>
      </c>
      <c r="DJ6" s="22">
        <f t="shared" si="12"/>
        <v>49.95</v>
      </c>
      <c r="DK6" s="22">
        <f t="shared" si="12"/>
        <v>51.14</v>
      </c>
      <c r="DL6" s="22">
        <f t="shared" si="12"/>
        <v>52.19</v>
      </c>
      <c r="DM6" s="22">
        <f t="shared" si="12"/>
        <v>49.92</v>
      </c>
      <c r="DN6" s="22">
        <f t="shared" si="12"/>
        <v>50.63</v>
      </c>
      <c r="DO6" s="22">
        <f t="shared" si="12"/>
        <v>51.29</v>
      </c>
      <c r="DP6" s="22">
        <f t="shared" si="12"/>
        <v>52.2</v>
      </c>
      <c r="DQ6" s="22">
        <f t="shared" si="12"/>
        <v>52.7</v>
      </c>
      <c r="DR6" s="21" t="str">
        <f>IF(DR7="","",IF(DR7="-","【-】","【"&amp;SUBSTITUTE(TEXT(DR7,"#,##0.00"),"-","△")&amp;"】"))</f>
        <v>【52.02】</v>
      </c>
      <c r="DS6" s="22">
        <f>IF(DS7="",NA(),DS7)</f>
        <v>12.65</v>
      </c>
      <c r="DT6" s="22">
        <f t="shared" ref="DT6:EB6" si="13">IF(DT7="",NA(),DT7)</f>
        <v>19.53</v>
      </c>
      <c r="DU6" s="22">
        <f t="shared" si="13"/>
        <v>18.329999999999998</v>
      </c>
      <c r="DV6" s="22">
        <f t="shared" si="13"/>
        <v>19.27</v>
      </c>
      <c r="DW6" s="22">
        <f t="shared" si="13"/>
        <v>21.91</v>
      </c>
      <c r="DX6" s="22">
        <f t="shared" si="13"/>
        <v>16.88</v>
      </c>
      <c r="DY6" s="22">
        <f t="shared" si="13"/>
        <v>18.28</v>
      </c>
      <c r="DZ6" s="22">
        <f t="shared" si="13"/>
        <v>19.61</v>
      </c>
      <c r="EA6" s="22">
        <f t="shared" si="13"/>
        <v>20.73</v>
      </c>
      <c r="EB6" s="22">
        <f t="shared" si="13"/>
        <v>22.86</v>
      </c>
      <c r="EC6" s="21" t="str">
        <f>IF(EC7="","",IF(EC7="-","【-】","【"&amp;SUBSTITUTE(TEXT(EC7,"#,##0.00"),"-","△")&amp;"】"))</f>
        <v>【25.37】</v>
      </c>
      <c r="ED6" s="22">
        <f>IF(ED7="",NA(),ED7)</f>
        <v>0.26</v>
      </c>
      <c r="EE6" s="22">
        <f t="shared" ref="EE6:EM6" si="14">IF(EE7="",NA(),EE7)</f>
        <v>0.28000000000000003</v>
      </c>
      <c r="EF6" s="22">
        <f t="shared" si="14"/>
        <v>0.39</v>
      </c>
      <c r="EG6" s="22">
        <f t="shared" si="14"/>
        <v>0.47</v>
      </c>
      <c r="EH6" s="22">
        <f t="shared" si="14"/>
        <v>0.36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52060</v>
      </c>
      <c r="D7" s="24">
        <v>46</v>
      </c>
      <c r="E7" s="24">
        <v>1</v>
      </c>
      <c r="F7" s="24">
        <v>0</v>
      </c>
      <c r="G7" s="24">
        <v>1</v>
      </c>
      <c r="H7" s="24" t="s">
        <v>93</v>
      </c>
      <c r="I7" s="24" t="s">
        <v>94</v>
      </c>
      <c r="J7" s="24" t="s">
        <v>95</v>
      </c>
      <c r="K7" s="24" t="s">
        <v>96</v>
      </c>
      <c r="L7" s="24" t="s">
        <v>97</v>
      </c>
      <c r="M7" s="24" t="s">
        <v>98</v>
      </c>
      <c r="N7" s="25" t="s">
        <v>99</v>
      </c>
      <c r="O7" s="25">
        <v>71.11</v>
      </c>
      <c r="P7" s="25">
        <v>97.8</v>
      </c>
      <c r="Q7" s="25">
        <v>3069</v>
      </c>
      <c r="R7" s="25">
        <v>24014</v>
      </c>
      <c r="S7" s="25">
        <v>241.09</v>
      </c>
      <c r="T7" s="25">
        <v>99.61</v>
      </c>
      <c r="U7" s="25">
        <v>23257</v>
      </c>
      <c r="V7" s="25">
        <v>84.94</v>
      </c>
      <c r="W7" s="25">
        <v>273.81</v>
      </c>
      <c r="X7" s="25">
        <v>100.05</v>
      </c>
      <c r="Y7" s="25">
        <v>98.07</v>
      </c>
      <c r="Z7" s="25">
        <v>96.72</v>
      </c>
      <c r="AA7" s="25">
        <v>95.09</v>
      </c>
      <c r="AB7" s="25">
        <v>84.16</v>
      </c>
      <c r="AC7" s="25">
        <v>108.61</v>
      </c>
      <c r="AD7" s="25">
        <v>108.35</v>
      </c>
      <c r="AE7" s="25">
        <v>108.84</v>
      </c>
      <c r="AF7" s="25">
        <v>105.92</v>
      </c>
      <c r="AG7" s="25">
        <v>106.01</v>
      </c>
      <c r="AH7" s="25">
        <v>108.24</v>
      </c>
      <c r="AI7" s="25">
        <v>0</v>
      </c>
      <c r="AJ7" s="25">
        <v>0.47</v>
      </c>
      <c r="AK7" s="25">
        <v>4.5199999999999996</v>
      </c>
      <c r="AL7" s="25">
        <v>5.8</v>
      </c>
      <c r="AM7" s="25">
        <v>17.5</v>
      </c>
      <c r="AN7" s="25">
        <v>3.59</v>
      </c>
      <c r="AO7" s="25">
        <v>3.98</v>
      </c>
      <c r="AP7" s="25">
        <v>6.02</v>
      </c>
      <c r="AQ7" s="25">
        <v>7.78</v>
      </c>
      <c r="AR7" s="25">
        <v>9.59</v>
      </c>
      <c r="AS7" s="25">
        <v>1.5</v>
      </c>
      <c r="AT7" s="25">
        <v>188.72</v>
      </c>
      <c r="AU7" s="25">
        <v>184.01</v>
      </c>
      <c r="AV7" s="25">
        <v>164.64</v>
      </c>
      <c r="AW7" s="25">
        <v>163.38</v>
      </c>
      <c r="AX7" s="25">
        <v>87.81</v>
      </c>
      <c r="AY7" s="25">
        <v>379.08</v>
      </c>
      <c r="AZ7" s="25">
        <v>367.55</v>
      </c>
      <c r="BA7" s="25">
        <v>378.56</v>
      </c>
      <c r="BB7" s="25">
        <v>364.46</v>
      </c>
      <c r="BC7" s="25">
        <v>338.89</v>
      </c>
      <c r="BD7" s="25">
        <v>243.36</v>
      </c>
      <c r="BE7" s="25">
        <v>412.14</v>
      </c>
      <c r="BF7" s="25">
        <v>417.7</v>
      </c>
      <c r="BG7" s="25">
        <v>392.61</v>
      </c>
      <c r="BH7" s="25">
        <v>384.61</v>
      </c>
      <c r="BI7" s="25">
        <v>393.67</v>
      </c>
      <c r="BJ7" s="25">
        <v>398.98</v>
      </c>
      <c r="BK7" s="25">
        <v>418.68</v>
      </c>
      <c r="BL7" s="25">
        <v>395.68</v>
      </c>
      <c r="BM7" s="25">
        <v>403.72</v>
      </c>
      <c r="BN7" s="25">
        <v>400.21</v>
      </c>
      <c r="BO7" s="25">
        <v>265.93</v>
      </c>
      <c r="BP7" s="25">
        <v>97.02</v>
      </c>
      <c r="BQ7" s="25">
        <v>92.11</v>
      </c>
      <c r="BR7" s="25">
        <v>93.3</v>
      </c>
      <c r="BS7" s="25">
        <v>90.99</v>
      </c>
      <c r="BT7" s="25">
        <v>79.31</v>
      </c>
      <c r="BU7" s="25">
        <v>98.64</v>
      </c>
      <c r="BV7" s="25">
        <v>94.78</v>
      </c>
      <c r="BW7" s="25">
        <v>97.59</v>
      </c>
      <c r="BX7" s="25">
        <v>92.17</v>
      </c>
      <c r="BY7" s="25">
        <v>92.83</v>
      </c>
      <c r="BZ7" s="25">
        <v>97.82</v>
      </c>
      <c r="CA7" s="25">
        <v>181.49</v>
      </c>
      <c r="CB7" s="25">
        <v>189.61</v>
      </c>
      <c r="CC7" s="25">
        <v>188.84</v>
      </c>
      <c r="CD7" s="25">
        <v>193.74</v>
      </c>
      <c r="CE7" s="25">
        <v>222.52</v>
      </c>
      <c r="CF7" s="25">
        <v>178.92</v>
      </c>
      <c r="CG7" s="25">
        <v>181.3</v>
      </c>
      <c r="CH7" s="25">
        <v>181.71</v>
      </c>
      <c r="CI7" s="25">
        <v>188.51</v>
      </c>
      <c r="CJ7" s="25">
        <v>189.43</v>
      </c>
      <c r="CK7" s="25">
        <v>177.56</v>
      </c>
      <c r="CL7" s="25">
        <v>63.91</v>
      </c>
      <c r="CM7" s="25">
        <v>65.66</v>
      </c>
      <c r="CN7" s="25">
        <v>65.86</v>
      </c>
      <c r="CO7" s="25">
        <v>65.38</v>
      </c>
      <c r="CP7" s="25">
        <v>64.61</v>
      </c>
      <c r="CQ7" s="25">
        <v>55.14</v>
      </c>
      <c r="CR7" s="25">
        <v>55.89</v>
      </c>
      <c r="CS7" s="25">
        <v>55.72</v>
      </c>
      <c r="CT7" s="25">
        <v>55.31</v>
      </c>
      <c r="CU7" s="25">
        <v>55.14</v>
      </c>
      <c r="CV7" s="25">
        <v>59.81</v>
      </c>
      <c r="CW7" s="25">
        <v>77.930000000000007</v>
      </c>
      <c r="CX7" s="25">
        <v>72.599999999999994</v>
      </c>
      <c r="CY7" s="25">
        <v>73.11</v>
      </c>
      <c r="CZ7" s="25">
        <v>72.89</v>
      </c>
      <c r="DA7" s="25">
        <v>70.12</v>
      </c>
      <c r="DB7" s="25">
        <v>81.39</v>
      </c>
      <c r="DC7" s="25">
        <v>81.27</v>
      </c>
      <c r="DD7" s="25">
        <v>81.260000000000005</v>
      </c>
      <c r="DE7" s="25">
        <v>80.36</v>
      </c>
      <c r="DF7" s="25">
        <v>80.13</v>
      </c>
      <c r="DG7" s="25">
        <v>89.42</v>
      </c>
      <c r="DH7" s="25">
        <v>47.28</v>
      </c>
      <c r="DI7" s="25">
        <v>48.66</v>
      </c>
      <c r="DJ7" s="25">
        <v>49.95</v>
      </c>
      <c r="DK7" s="25">
        <v>51.14</v>
      </c>
      <c r="DL7" s="25">
        <v>52.19</v>
      </c>
      <c r="DM7" s="25">
        <v>49.92</v>
      </c>
      <c r="DN7" s="25">
        <v>50.63</v>
      </c>
      <c r="DO7" s="25">
        <v>51.29</v>
      </c>
      <c r="DP7" s="25">
        <v>52.2</v>
      </c>
      <c r="DQ7" s="25">
        <v>52.7</v>
      </c>
      <c r="DR7" s="25">
        <v>52.02</v>
      </c>
      <c r="DS7" s="25">
        <v>12.65</v>
      </c>
      <c r="DT7" s="25">
        <v>19.53</v>
      </c>
      <c r="DU7" s="25">
        <v>18.329999999999998</v>
      </c>
      <c r="DV7" s="25">
        <v>19.27</v>
      </c>
      <c r="DW7" s="25">
        <v>21.91</v>
      </c>
      <c r="DX7" s="25">
        <v>16.88</v>
      </c>
      <c r="DY7" s="25">
        <v>18.28</v>
      </c>
      <c r="DZ7" s="25">
        <v>19.61</v>
      </c>
      <c r="EA7" s="25">
        <v>20.73</v>
      </c>
      <c r="EB7" s="25">
        <v>22.86</v>
      </c>
      <c r="EC7" s="25">
        <v>25.37</v>
      </c>
      <c r="ED7" s="25">
        <v>0.26</v>
      </c>
      <c r="EE7" s="25">
        <v>0.28000000000000003</v>
      </c>
      <c r="EF7" s="25">
        <v>0.39</v>
      </c>
      <c r="EG7" s="25">
        <v>0.47</v>
      </c>
      <c r="EH7" s="25">
        <v>0.36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2025-01-24T06:44:45Z</dcterms:created>
  <dcterms:modified xsi:type="dcterms:W3CDTF">2025-03-07T00:19:49Z</dcterms:modified>
  <cp:category/>
</cp:coreProperties>
</file>