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02.総務企画部\04.財政課\02.財政班\13_公営企業関係\R6年度\02_照会・回答等\250124公営企業に係る「経営比較分析表」の分析等について（依頼）\02_病院、企業局\企業局\"/>
    </mc:Choice>
  </mc:AlternateContent>
  <workbookProtection workbookAlgorithmName="SHA-512" workbookHashValue="shhO+dFMGvDpgsT+IoNxmkXMGtdwVjJrJ7uLYb4trZDe9pKHIfnD2ZrewMwaaVyE3qUseE0T/Qr0t6Hc9wSITw==" workbookSaltValue="mbc7OHYJqiknCGZMvFZApg==" workbookSpinCount="100000" lockStructure="1"/>
  <bookViews>
    <workbookView xWindow="13725" yWindow="510" windowWidth="14985" windowHeight="14925"/>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E85" i="4"/>
  <c r="AT10" i="4"/>
  <c r="AL10" i="4"/>
  <c r="I10" i="4"/>
  <c r="AL8" i="4"/>
  <c r="P8"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<sst xmlns="http://schemas.openxmlformats.org/spreadsheetml/2006/main" count="231" uniqueCount="116">
  <si>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</si>
  <si>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</si>
  <si>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</si>
  <si>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</si>
  <si>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</si>
  <si>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</si>
  <si>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</si>
  <si>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</si>
  <si>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</si>
  <si>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</si>
  <si>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</si>
  <si>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</si>
  <si>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</si>
  <si>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</si>
  <si>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</si>
  <si>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</si>
  <si>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</si>
  <si>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</si>
  <si>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</si>
  <si>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</si>
  <si>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</si>
  <si>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</si>
  <si>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</si>
  <si>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</si>
  <si>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</si>
  <si>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</si>
  <si>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</si>
  <si>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</si>
  <si>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</si>
  <si>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</si>
  <si>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</si>
  <si>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</si>
  <si>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</si>
  <si>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</si>
  <si>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</si>
  <si>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</si>
  <si>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</si>
  <si>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</si>
  <si>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</si>
  <si>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</si>
  <si>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</si>
  <si>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</si>
  <si>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</si>
  <si>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</si>
  <si>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</si>
  <si>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</si>
  <si>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</si>
  <si>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</si>
  <si>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</si>
  <si>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</si>
  <si>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</si>
  <si>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</si>
  <si>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</si>
  <si>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</si>
  <si>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</si>
  <si>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</si>
  <si>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</si>
  <si>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</si>
  <si>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</si>
  <si>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</si>
  <si>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</si>
  <si>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</si>
  <si>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</si>
  <si>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</si>
  <si>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</si>
  <si>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</si>
  <si>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</si>
  <si>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</si>
  <si>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</si>
  <si>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</si>
  <si>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</si>
  <si>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</si>
  <si>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</si>
  <si>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</si>
  <si>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</si>
  <si>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</si>
  <si>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</si>
  <si>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</si>
  <si>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</si>
  <si>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</si>
  <si>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</si>
  <si>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</si>
  <si>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</si>
  <si>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</si>
  <si>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</si>
  <si>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</si>
  <si>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</si>
  <si>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</si>
  <si>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</si>
  <si>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</si>
  <si>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</si>
  <si>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</si>
  <si>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</si>
  <si>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</si>
  <si>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</si>
  <si>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</si>
  <si>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</si>
  <si>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</si>
  <si>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</si>
  <si>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</si>
  <si>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</si>
  <si>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</si>
  <si>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</si>
  <si>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</si>
  <si>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</si>
  <si>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</si>
  <si>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</si>
  <si>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</si>
  <si>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</si>
  <si>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</si>
  <si>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</si>
  <si>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</si>
  <si>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</si>
  <si>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○経常収支比率は</t>
    </r>
    <r>
      <rPr>
        <sz val="11"/>
        <rFont val="ＭＳ ゴシック"/>
        <family val="3"/>
        <charset val="128"/>
      </rPr>
      <t>122.77%となっているが、使用料収入以外の一般会計補助金が経常収益の約60%を占めているため、今後も個別訪問等により水洗化率の向上を図り、使用料収入</t>
    </r>
    <r>
      <rPr>
        <sz val="11"/>
        <color theme="1"/>
        <rFont val="ＭＳ ゴシック"/>
        <family val="3"/>
        <charset val="128"/>
      </rPr>
      <t>の増加に努める。
○流動比率は、100%以上であることが必要されているが、本市は</t>
    </r>
    <r>
      <rPr>
        <sz val="11"/>
        <rFont val="ＭＳ ゴシック"/>
        <family val="3"/>
        <charset val="128"/>
      </rPr>
      <t>40.05%となっている。これは翌年度償還の企業債等が流動負債に計上されているためで、その企業債等を除いた比率は、224.80%となり100%を上回っている。</t>
    </r>
    <r>
      <rPr>
        <sz val="11"/>
        <color theme="1"/>
        <rFont val="ＭＳ ゴシック"/>
        <family val="3"/>
        <charset val="128"/>
      </rPr>
      <t xml:space="preserve">
○経費回収率及び汚水処理原価は、類似団体と比較すると経費回収率は高くなっており、汚水処理原価は低くなっている。今後も引き続き経費削減により経営改善に努める。
〇水洗化</t>
    </r>
    <r>
      <rPr>
        <sz val="11"/>
        <rFont val="ＭＳ ゴシック"/>
        <family val="3"/>
        <charset val="128"/>
      </rPr>
      <t>率は90.58％と類似団体78.55％に比べて上回っているが、人口減少により使用料収入の減少が見込まれるため、今</t>
    </r>
    <r>
      <rPr>
        <sz val="11"/>
        <color theme="1"/>
        <rFont val="ＭＳ ゴシック"/>
        <family val="3"/>
        <charset val="128"/>
      </rPr>
      <t>後も水洗化率の向上に努める。</t>
    </r>
  </si>
  <si>
    <r>
      <t>○有形固定資産</t>
    </r>
    <r>
      <rPr>
        <sz val="11"/>
        <rFont val="ＭＳ ゴシック"/>
        <family val="3"/>
        <charset val="128"/>
      </rPr>
      <t>減価償却率は31.62%と類似団体28.31%に</t>
    </r>
    <r>
      <rPr>
        <sz val="11"/>
        <color theme="1"/>
        <rFont val="ＭＳ ゴシック"/>
        <family val="3"/>
        <charset val="128"/>
      </rPr>
      <t>比べて上回っている。これは保有資産の減価償却がどの程度進んでいるかを示しているもので、類似団体と比較すると老朽化が進んでいると考えている。
○管渠改善率について、本市は耐用年数を経過した管渠はないため、管渠改善率は0.0%となっている。</t>
    </r>
  </si>
  <si>
    <t>　本市の漁業集落排水事業は、すでに整備事業が概成しており、水洗化率も類似団体を上回っているものの、今後も経営戦略に基づき、経費削減と合わせて個別訪問等により水洗化率の向上を図り、使用料収入の増加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</si>
</sst>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F2-4497-BE39-30E9B2C5D1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26F2-4497-BE39-30E9B2C5D1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27.1</c:v>
                </c:pt>
                <c:pt idx="1">
                  <c:v>27.93</c:v>
                </c:pt>
                <c:pt idx="2">
                  <c:v>27.31</c:v>
                </c:pt>
                <c:pt idx="3">
                  <c:v>26.28</c:v>
                </c:pt>
                <c:pt idx="4">
                  <c:v>23.82</c:v>
                </c:pt>
              </c:numCache>
            </c:numRef>
          </c:val>
          <c:extLst>
            <c:ext xmlns:c16="http://schemas.microsoft.com/office/drawing/2014/chart" uri="{C3380CC4-5D6E-409C-BE32-E72D297353CC}">
              <c16:uniqueId val="{00000000-F149-41CC-AECA-96B3522340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F149-41CC-AECA-96B3522340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90.77</c:v>
                </c:pt>
                <c:pt idx="1">
                  <c:v>91.37</c:v>
                </c:pt>
                <c:pt idx="2">
                  <c:v>87.74</c:v>
                </c:pt>
                <c:pt idx="3">
                  <c:v>89.34</c:v>
                </c:pt>
                <c:pt idx="4">
                  <c:v>90.58</c:v>
                </c:pt>
              </c:numCache>
            </c:numRef>
          </c:val>
          <c:extLst>
            <c:ext xmlns:c16="http://schemas.microsoft.com/office/drawing/2014/chart" uri="{C3380CC4-5D6E-409C-BE32-E72D297353CC}">
              <c16:uniqueId val="{00000000-83BF-4280-869A-737C0A4F09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83BF-4280-869A-737C0A4F09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104.21</c:v>
                </c:pt>
                <c:pt idx="1">
                  <c:v>112.9</c:v>
                </c:pt>
                <c:pt idx="2">
                  <c:v>110.9</c:v>
                </c:pt>
                <c:pt idx="3">
                  <c:v>109.05</c:v>
                </c:pt>
                <c:pt idx="4">
                  <c:v>122.77</c:v>
                </c:pt>
              </c:numCache>
            </c:numRef>
          </c:val>
          <c:extLst>
            <c:ext xmlns:c16="http://schemas.microsoft.com/office/drawing/2014/chart" uri="{C3380CC4-5D6E-409C-BE32-E72D297353CC}">
              <c16:uniqueId val="{00000000-F338-45D7-9682-F0761C39C6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F338-45D7-9682-F0761C39C6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19.89</c:v>
                </c:pt>
                <c:pt idx="1">
                  <c:v>23.13</c:v>
                </c:pt>
                <c:pt idx="2">
                  <c:v>26.37</c:v>
                </c:pt>
                <c:pt idx="3">
                  <c:v>29.32</c:v>
                </c:pt>
                <c:pt idx="4">
                  <c:v>31.62</c:v>
                </c:pt>
              </c:numCache>
            </c:numRef>
          </c:val>
          <c:extLst>
            <c:ext xmlns:c16="http://schemas.microsoft.com/office/drawing/2014/chart" uri="{C3380CC4-5D6E-409C-BE32-E72D297353CC}">
              <c16:uniqueId val="{00000000-5CAA-4ACD-B0A8-581422956C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5CAA-4ACD-B0A8-581422956C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C1-43BA-9CD3-1CFABC0289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8C1-43BA-9CD3-1CFABC0289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86-4398-93A0-A59FDE1F2E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F886-4398-93A0-A59FDE1F2E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48.53</c:v>
                </c:pt>
                <c:pt idx="1">
                  <c:v>46.28</c:v>
                </c:pt>
                <c:pt idx="2">
                  <c:v>50.51</c:v>
                </c:pt>
                <c:pt idx="3">
                  <c:v>38.4</c:v>
                </c:pt>
                <c:pt idx="4">
                  <c:v>40.049999999999997</c:v>
                </c:pt>
              </c:numCache>
            </c:numRef>
          </c:val>
          <c:extLst>
            <c:ext xmlns:c16="http://schemas.microsoft.com/office/drawing/2014/chart" uri="{C3380CC4-5D6E-409C-BE32-E72D297353CC}">
              <c16:uniqueId val="{00000000-173D-448B-96DA-70F70C6258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173D-448B-96DA-70F70C6258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FB-4936-A242-83067998142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DAFB-4936-A242-83067998142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50.73</c:v>
                </c:pt>
                <c:pt idx="1">
                  <c:v>42.76</c:v>
                </c:pt>
                <c:pt idx="2">
                  <c:v>43.16</c:v>
                </c:pt>
                <c:pt idx="3">
                  <c:v>40.51</c:v>
                </c:pt>
                <c:pt idx="4">
                  <c:v>45.26</c:v>
                </c:pt>
              </c:numCache>
            </c:numRef>
          </c:val>
          <c:extLst>
            <c:ext xmlns:c16="http://schemas.microsoft.com/office/drawing/2014/chart" uri="{C3380CC4-5D6E-409C-BE32-E72D297353CC}">
              <c16:uniqueId val="{00000000-5E5B-4982-9D5B-8DAB791B68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5E5B-4982-9D5B-8DAB791B68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351.34</c:v>
                </c:pt>
                <c:pt idx="1">
                  <c:v>414.81</c:v>
                </c:pt>
                <c:pt idx="2">
                  <c:v>415.71</c:v>
                </c:pt>
                <c:pt idx="3">
                  <c:v>442.59</c:v>
                </c:pt>
                <c:pt idx="4">
                  <c:v>400.03</c:v>
                </c:pt>
              </c:numCache>
            </c:numRef>
          </c:val>
          <c:extLst>
            <c:ext xmlns:c16="http://schemas.microsoft.com/office/drawing/2014/chart" uri="{C3380CC4-5D6E-409C-BE32-E72D297353CC}">
              <c16:uniqueId val="{00000000-1610-48E3-8E4C-2F92C0FBE6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1610-48E3-8E4C-2F92C0FBE6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男鹿市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漁業集落排水</v>
      </c>
      <c r="Q8" s="34"/>
      <c r="R8" s="34"/>
      <c r="S8" s="34"/>
      <c r="T8" s="34"/>
      <c r="U8" s="34"/>
      <c r="V8" s="34"/>
      <c r="W8" s="34" t="str">
        <f>データ!L6</f>
        <v>H2</v>
      </c>
      <c r="X8" s="34"/>
      <c r="Y8" s="34"/>
      <c r="Z8" s="34"/>
      <c r="AA8" s="34"/>
      <c r="AB8" s="34"/>
      <c r="AC8" s="34"/>
      <c r="AD8" s="35" t="str">
        <f>データ!$M$6</f>
        <v>非設置</v>
      </c>
      <c r="AE8" s="35"/>
      <c r="AF8" s="35"/>
      <c r="AG8" s="35"/>
      <c r="AH8" s="35"/>
      <c r="AI8" s="35"/>
      <c r="AJ8" s="35"/>
      <c r="AK8" s="3"/>
      <c r="AL8" s="36">
        <f>データ!S6</f>
        <v>24014</v>
      </c>
      <c r="AM8" s="36"/>
      <c r="AN8" s="36"/>
      <c r="AO8" s="36"/>
      <c r="AP8" s="36"/>
      <c r="AQ8" s="36"/>
      <c r="AR8" s="36"/>
      <c r="AS8" s="36"/>
      <c r="AT8" s="37">
        <f>データ!T6</f>
        <v>241.09</v>
      </c>
      <c r="AU8" s="37"/>
      <c r="AV8" s="37"/>
      <c r="AW8" s="37"/>
      <c r="AX8" s="37"/>
      <c r="AY8" s="37"/>
      <c r="AZ8" s="37"/>
      <c r="BA8" s="37"/>
      <c r="BB8" s="37">
        <f>データ!U6</f>
        <v>99.61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66.599999999999994</v>
      </c>
      <c r="J10" s="37"/>
      <c r="K10" s="37"/>
      <c r="L10" s="37"/>
      <c r="M10" s="37"/>
      <c r="N10" s="37"/>
      <c r="O10" s="37"/>
      <c r="P10" s="37">
        <f>データ!P6</f>
        <v>1.38</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329</v>
      </c>
      <c r="AM10" s="36"/>
      <c r="AN10" s="36"/>
      <c r="AO10" s="36"/>
      <c r="AP10" s="36"/>
      <c r="AQ10" s="36"/>
      <c r="AR10" s="36"/>
      <c r="AS10" s="36"/>
      <c r="AT10" s="37">
        <f>データ!W6</f>
        <v>0.31</v>
      </c>
      <c r="AU10" s="37"/>
      <c r="AV10" s="37"/>
      <c r="AW10" s="37"/>
      <c r="AX10" s="37"/>
      <c r="AY10" s="37"/>
      <c r="AZ10" s="37"/>
      <c r="BA10" s="37"/>
      <c r="BB10" s="37">
        <f>データ!X6</f>
        <v>1061.29</v>
      </c>
      <c r="BC10" s="37"/>
      <c r="BD10" s="37"/>
      <c r="BE10" s="37"/>
      <c r="BF10" s="37"/>
      <c r="BG10" s="37"/>
      <c r="BH10" s="37"/>
      <c r="BI10" s="37"/>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oZEQdeb+YYzmAtJ7KBNLHY92Z/S7XUo3PepOFHHKj3dgCv2zw59mkdBaa6NE3kjHQgL6T1CA1k+skkIdccyX1Q==" saltValue="ZEoZQBix/wbM7zTM+mpQYQ==" spinCount="100000" sheet="1" objects="1" scenarios="1" formatCells="0" formatColumns="0" formatRows="0"/>
  <mergeCells count="51">
    <mergeCell ref="B60:BJ61"/>
    <mergeCell ref="BL64:BZ65"/>
    <mergeCell ref="C83:BJ83"/>
    <mergeCell ref="BL47:BZ63"/>
    <mergeCell ref="BL66:BZ82"/>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52060</v>
      </c>
      <c r="D6" s="19">
        <f t="shared" si="3"/>
        <v>46</v>
      </c>
      <c r="E6" s="19">
        <f t="shared" si="3"/>
        <v>17</v>
      </c>
      <c r="F6" s="19">
        <f t="shared" si="3"/>
        <v>6</v>
      </c>
      <c r="G6" s="19">
        <f t="shared" si="3"/>
        <v>0</v>
      </c>
      <c r="H6" s="19" t="str">
        <f t="shared" si="3"/>
        <v>秋田県　男鹿市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66.599999999999994</v>
      </c>
      <c r="P6" s="20">
        <f t="shared" si="3"/>
        <v>1.38</v>
      </c>
      <c r="Q6" s="20">
        <f t="shared" si="3"/>
        <v>100</v>
      </c>
      <c r="R6" s="20">
        <f t="shared" si="3"/>
        <v>3300</v>
      </c>
      <c r="S6" s="20">
        <f t="shared" si="3"/>
        <v>24014</v>
      </c>
      <c r="T6" s="20">
        <f t="shared" si="3"/>
        <v>241.09</v>
      </c>
      <c r="U6" s="20">
        <f t="shared" si="3"/>
        <v>99.61</v>
      </c>
      <c r="V6" s="20">
        <f t="shared" si="3"/>
        <v>329</v>
      </c>
      <c r="W6" s="20">
        <f t="shared" si="3"/>
        <v>0.31</v>
      </c>
      <c r="X6" s="20">
        <f t="shared" si="3"/>
        <v>1061.29</v>
      </c>
      <c r="Y6" s="21">
        <f>IF(Y7="",NA(),Y7)</f>
        <v>104.21</v>
      </c>
      <c r="Z6" s="21">
        <f t="shared" ref="Z6:AH6" si="4">IF(Z7="",NA(),Z7)</f>
        <v>112.9</v>
      </c>
      <c r="AA6" s="21">
        <f t="shared" si="4"/>
        <v>110.9</v>
      </c>
      <c r="AB6" s="21">
        <f t="shared" si="4"/>
        <v>109.05</v>
      </c>
      <c r="AC6" s="21">
        <f t="shared" si="4"/>
        <v>122.77</v>
      </c>
      <c r="AD6" s="21">
        <f t="shared" si="4"/>
        <v>99.33</v>
      </c>
      <c r="AE6" s="21">
        <f t="shared" si="4"/>
        <v>101.18</v>
      </c>
      <c r="AF6" s="21">
        <f t="shared" si="4"/>
        <v>99.89</v>
      </c>
      <c r="AG6" s="21">
        <f t="shared" si="4"/>
        <v>104.12</v>
      </c>
      <c r="AH6" s="21">
        <f t="shared" si="4"/>
        <v>105.98</v>
      </c>
      <c r="AI6" s="20" t="str">
        <f>IF(AI7="","",IF(AI7="-","【-】","【"&amp;SUBSTITUTE(TEXT(AI7,"#,##0.00"),"-","△")&amp;"】"))</f>
        <v>【102.33】</v>
      </c>
      <c r="AJ6" s="20">
        <f>IF(AJ7="",NA(),AJ7)</f>
        <v>0</v>
      </c>
      <c r="AK6" s="20">
        <f t="shared" ref="AK6:AS6" si="5">IF(AK7="",NA(),AK7)</f>
        <v>0</v>
      </c>
      <c r="AL6" s="20">
        <f t="shared" si="5"/>
        <v>0</v>
      </c>
      <c r="AM6" s="20">
        <f t="shared" si="5"/>
        <v>0</v>
      </c>
      <c r="AN6" s="20">
        <f t="shared" si="5"/>
        <v>0</v>
      </c>
      <c r="AO6" s="21">
        <f t="shared" si="5"/>
        <v>210</v>
      </c>
      <c r="AP6" s="21">
        <f t="shared" si="5"/>
        <v>140.63</v>
      </c>
      <c r="AQ6" s="21">
        <f t="shared" si="5"/>
        <v>163.84</v>
      </c>
      <c r="AR6" s="21">
        <f t="shared" si="5"/>
        <v>176.46</v>
      </c>
      <c r="AS6" s="21">
        <f t="shared" si="5"/>
        <v>181.51</v>
      </c>
      <c r="AT6" s="20" t="str">
        <f>IF(AT7="","",IF(AT7="-","【-】","【"&amp;SUBSTITUTE(TEXT(AT7,"#,##0.00"),"-","△")&amp;"】"))</f>
        <v>【114.08】</v>
      </c>
      <c r="AU6" s="21">
        <f>IF(AU7="",NA(),AU7)</f>
        <v>48.53</v>
      </c>
      <c r="AV6" s="21">
        <f t="shared" ref="AV6:BD6" si="6">IF(AV7="",NA(),AV7)</f>
        <v>46.28</v>
      </c>
      <c r="AW6" s="21">
        <f t="shared" si="6"/>
        <v>50.51</v>
      </c>
      <c r="AX6" s="21">
        <f t="shared" si="6"/>
        <v>38.4</v>
      </c>
      <c r="AY6" s="21">
        <f t="shared" si="6"/>
        <v>40.049999999999997</v>
      </c>
      <c r="AZ6" s="21">
        <f t="shared" si="6"/>
        <v>62.55</v>
      </c>
      <c r="BA6" s="21">
        <f t="shared" si="6"/>
        <v>56.53</v>
      </c>
      <c r="BB6" s="21">
        <f t="shared" si="6"/>
        <v>59.66</v>
      </c>
      <c r="BC6" s="21">
        <f t="shared" si="6"/>
        <v>61.64</v>
      </c>
      <c r="BD6" s="21">
        <f t="shared" si="6"/>
        <v>69.819999999999993</v>
      </c>
      <c r="BE6" s="20" t="str">
        <f>IF(BE7="","",IF(BE7="-","【-】","【"&amp;SUBSTITUTE(TEXT(BE7,"#,##0.00"),"-","△")&amp;"】"))</f>
        <v>【68.63】</v>
      </c>
      <c r="BF6" s="20">
        <f>IF(BF7="",NA(),BF7)</f>
        <v>0</v>
      </c>
      <c r="BG6" s="20">
        <f t="shared" ref="BG6:BO6" si="7">IF(BG7="",NA(),BG7)</f>
        <v>0</v>
      </c>
      <c r="BH6" s="20">
        <f t="shared" si="7"/>
        <v>0</v>
      </c>
      <c r="BI6" s="20">
        <f t="shared" si="7"/>
        <v>0</v>
      </c>
      <c r="BJ6" s="20">
        <f t="shared" si="7"/>
        <v>0</v>
      </c>
      <c r="BK6" s="21">
        <f t="shared" si="7"/>
        <v>998.42</v>
      </c>
      <c r="BL6" s="21">
        <f t="shared" si="7"/>
        <v>1095.52</v>
      </c>
      <c r="BM6" s="21">
        <f t="shared" si="7"/>
        <v>1056.55</v>
      </c>
      <c r="BN6" s="21">
        <f t="shared" si="7"/>
        <v>1278.54</v>
      </c>
      <c r="BO6" s="21">
        <f t="shared" si="7"/>
        <v>1149.7</v>
      </c>
      <c r="BP6" s="20" t="str">
        <f>IF(BP7="","",IF(BP7="-","【-】","【"&amp;SUBSTITUTE(TEXT(BP7,"#,##0.00"),"-","△")&amp;"】"))</f>
        <v>【1,069.89】</v>
      </c>
      <c r="BQ6" s="21">
        <f>IF(BQ7="",NA(),BQ7)</f>
        <v>50.73</v>
      </c>
      <c r="BR6" s="21">
        <f t="shared" ref="BR6:BZ6" si="8">IF(BR7="",NA(),BR7)</f>
        <v>42.76</v>
      </c>
      <c r="BS6" s="21">
        <f t="shared" si="8"/>
        <v>43.16</v>
      </c>
      <c r="BT6" s="21">
        <f t="shared" si="8"/>
        <v>40.51</v>
      </c>
      <c r="BU6" s="21">
        <f t="shared" si="8"/>
        <v>45.26</v>
      </c>
      <c r="BV6" s="21">
        <f t="shared" si="8"/>
        <v>41.41</v>
      </c>
      <c r="BW6" s="21">
        <f t="shared" si="8"/>
        <v>39.64</v>
      </c>
      <c r="BX6" s="21">
        <f t="shared" si="8"/>
        <v>40</v>
      </c>
      <c r="BY6" s="21">
        <f t="shared" si="8"/>
        <v>38.74</v>
      </c>
      <c r="BZ6" s="21">
        <f t="shared" si="8"/>
        <v>35.96</v>
      </c>
      <c r="CA6" s="20" t="str">
        <f>IF(CA7="","",IF(CA7="-","【-】","【"&amp;SUBSTITUTE(TEXT(CA7,"#,##0.00"),"-","△")&amp;"】"))</f>
        <v>【39.89】</v>
      </c>
      <c r="CB6" s="21">
        <f>IF(CB7="",NA(),CB7)</f>
        <v>351.34</v>
      </c>
      <c r="CC6" s="21">
        <f t="shared" ref="CC6:CK6" si="9">IF(CC7="",NA(),CC7)</f>
        <v>414.81</v>
      </c>
      <c r="CD6" s="21">
        <f t="shared" si="9"/>
        <v>415.71</v>
      </c>
      <c r="CE6" s="21">
        <f t="shared" si="9"/>
        <v>442.59</v>
      </c>
      <c r="CF6" s="21">
        <f t="shared" si="9"/>
        <v>400.03</v>
      </c>
      <c r="CG6" s="21">
        <f t="shared" si="9"/>
        <v>417.56</v>
      </c>
      <c r="CH6" s="21">
        <f t="shared" si="9"/>
        <v>449.72</v>
      </c>
      <c r="CI6" s="21">
        <f t="shared" si="9"/>
        <v>437.27</v>
      </c>
      <c r="CJ6" s="21">
        <f t="shared" si="9"/>
        <v>456.72</v>
      </c>
      <c r="CK6" s="21">
        <f t="shared" si="9"/>
        <v>481.96</v>
      </c>
      <c r="CL6" s="20" t="str">
        <f>IF(CL7="","",IF(CL7="-","【-】","【"&amp;SUBSTITUTE(TEXT(CL7,"#,##0.00"),"-","△")&amp;"】"))</f>
        <v>【426.52】</v>
      </c>
      <c r="CM6" s="21">
        <f>IF(CM7="",NA(),CM7)</f>
        <v>27.1</v>
      </c>
      <c r="CN6" s="21">
        <f t="shared" ref="CN6:CV6" si="10">IF(CN7="",NA(),CN7)</f>
        <v>27.93</v>
      </c>
      <c r="CO6" s="21">
        <f t="shared" si="10"/>
        <v>27.31</v>
      </c>
      <c r="CP6" s="21">
        <f t="shared" si="10"/>
        <v>26.28</v>
      </c>
      <c r="CQ6" s="21">
        <f t="shared" si="10"/>
        <v>23.82</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90.77</v>
      </c>
      <c r="CY6" s="21">
        <f t="shared" ref="CY6:DG6" si="11">IF(CY7="",NA(),CY7)</f>
        <v>91.37</v>
      </c>
      <c r="CZ6" s="21">
        <f t="shared" si="11"/>
        <v>87.74</v>
      </c>
      <c r="DA6" s="21">
        <f t="shared" si="11"/>
        <v>89.34</v>
      </c>
      <c r="DB6" s="21">
        <f t="shared" si="11"/>
        <v>90.58</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19.89</v>
      </c>
      <c r="DJ6" s="21">
        <f t="shared" ref="DJ6:DR6" si="12">IF(DJ7="",NA(),DJ7)</f>
        <v>23.13</v>
      </c>
      <c r="DK6" s="21">
        <f t="shared" si="12"/>
        <v>26.37</v>
      </c>
      <c r="DL6" s="21">
        <f t="shared" si="12"/>
        <v>29.32</v>
      </c>
      <c r="DM6" s="21">
        <f t="shared" si="12"/>
        <v>31.62</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52060</v>
      </c>
      <c r="D7" s="23">
        <v>46</v>
      </c>
      <c r="E7" s="23">
        <v>17</v>
      </c>
      <c r="F7" s="23">
        <v>6</v>
      </c>
      <c r="G7" s="23">
        <v>0</v>
      </c>
      <c r="H7" s="23" t="s">
        <v>96</v>
      </c>
      <c r="I7" s="23" t="s">
        <v>97</v>
      </c>
      <c r="J7" s="23" t="s">
        <v>98</v>
      </c>
      <c r="K7" s="23" t="s">
        <v>99</v>
      </c>
      <c r="L7" s="23" t="s">
        <v>100</v>
      </c>
      <c r="M7" s="23" t="s">
        <v>101</v>
      </c>
      <c r="N7" s="24" t="s">
        <v>102</v>
      </c>
      <c r="O7" s="24">
        <v>66.599999999999994</v>
      </c>
      <c r="P7" s="24">
        <v>1.38</v>
      </c>
      <c r="Q7" s="24">
        <v>100</v>
      </c>
      <c r="R7" s="24">
        <v>3300</v>
      </c>
      <c r="S7" s="24">
        <v>24014</v>
      </c>
      <c r="T7" s="24">
        <v>241.09</v>
      </c>
      <c r="U7" s="24">
        <v>99.61</v>
      </c>
      <c r="V7" s="24">
        <v>329</v>
      </c>
      <c r="W7" s="24">
        <v>0.31</v>
      </c>
      <c r="X7" s="24">
        <v>1061.29</v>
      </c>
      <c r="Y7" s="24">
        <v>104.21</v>
      </c>
      <c r="Z7" s="24">
        <v>112.9</v>
      </c>
      <c r="AA7" s="24">
        <v>110.9</v>
      </c>
      <c r="AB7" s="24">
        <v>109.05</v>
      </c>
      <c r="AC7" s="24">
        <v>122.77</v>
      </c>
      <c r="AD7" s="24">
        <v>99.33</v>
      </c>
      <c r="AE7" s="24">
        <v>101.18</v>
      </c>
      <c r="AF7" s="24">
        <v>99.89</v>
      </c>
      <c r="AG7" s="24">
        <v>104.12</v>
      </c>
      <c r="AH7" s="24">
        <v>105.98</v>
      </c>
      <c r="AI7" s="24">
        <v>102.33</v>
      </c>
      <c r="AJ7" s="24">
        <v>0</v>
      </c>
      <c r="AK7" s="24">
        <v>0</v>
      </c>
      <c r="AL7" s="24">
        <v>0</v>
      </c>
      <c r="AM7" s="24">
        <v>0</v>
      </c>
      <c r="AN7" s="24">
        <v>0</v>
      </c>
      <c r="AO7" s="24">
        <v>210</v>
      </c>
      <c r="AP7" s="24">
        <v>140.63</v>
      </c>
      <c r="AQ7" s="24">
        <v>163.84</v>
      </c>
      <c r="AR7" s="24">
        <v>176.46</v>
      </c>
      <c r="AS7" s="24">
        <v>181.51</v>
      </c>
      <c r="AT7" s="24">
        <v>114.08</v>
      </c>
      <c r="AU7" s="24">
        <v>48.53</v>
      </c>
      <c r="AV7" s="24">
        <v>46.28</v>
      </c>
      <c r="AW7" s="24">
        <v>50.51</v>
      </c>
      <c r="AX7" s="24">
        <v>38.4</v>
      </c>
      <c r="AY7" s="24">
        <v>40.049999999999997</v>
      </c>
      <c r="AZ7" s="24">
        <v>62.55</v>
      </c>
      <c r="BA7" s="24">
        <v>56.53</v>
      </c>
      <c r="BB7" s="24">
        <v>59.66</v>
      </c>
      <c r="BC7" s="24">
        <v>61.64</v>
      </c>
      <c r="BD7" s="24">
        <v>69.819999999999993</v>
      </c>
      <c r="BE7" s="24">
        <v>68.63</v>
      </c>
      <c r="BF7" s="24">
        <v>0</v>
      </c>
      <c r="BG7" s="24">
        <v>0</v>
      </c>
      <c r="BH7" s="24">
        <v>0</v>
      </c>
      <c r="BI7" s="24">
        <v>0</v>
      </c>
      <c r="BJ7" s="24">
        <v>0</v>
      </c>
      <c r="BK7" s="24">
        <v>998.42</v>
      </c>
      <c r="BL7" s="24">
        <v>1095.52</v>
      </c>
      <c r="BM7" s="24">
        <v>1056.55</v>
      </c>
      <c r="BN7" s="24">
        <v>1278.54</v>
      </c>
      <c r="BO7" s="24">
        <v>1149.7</v>
      </c>
      <c r="BP7" s="24">
        <v>1069.8900000000001</v>
      </c>
      <c r="BQ7" s="24">
        <v>50.73</v>
      </c>
      <c r="BR7" s="24">
        <v>42.76</v>
      </c>
      <c r="BS7" s="24">
        <v>43.16</v>
      </c>
      <c r="BT7" s="24">
        <v>40.51</v>
      </c>
      <c r="BU7" s="24">
        <v>45.26</v>
      </c>
      <c r="BV7" s="24">
        <v>41.41</v>
      </c>
      <c r="BW7" s="24">
        <v>39.64</v>
      </c>
      <c r="BX7" s="24">
        <v>40</v>
      </c>
      <c r="BY7" s="24">
        <v>38.74</v>
      </c>
      <c r="BZ7" s="24">
        <v>35.96</v>
      </c>
      <c r="CA7" s="24">
        <v>39.89</v>
      </c>
      <c r="CB7" s="24">
        <v>351.34</v>
      </c>
      <c r="CC7" s="24">
        <v>414.81</v>
      </c>
      <c r="CD7" s="24">
        <v>415.71</v>
      </c>
      <c r="CE7" s="24">
        <v>442.59</v>
      </c>
      <c r="CF7" s="24">
        <v>400.03</v>
      </c>
      <c r="CG7" s="24">
        <v>417.56</v>
      </c>
      <c r="CH7" s="24">
        <v>449.72</v>
      </c>
      <c r="CI7" s="24">
        <v>437.27</v>
      </c>
      <c r="CJ7" s="24">
        <v>456.72</v>
      </c>
      <c r="CK7" s="24">
        <v>481.96</v>
      </c>
      <c r="CL7" s="24">
        <v>426.52</v>
      </c>
      <c r="CM7" s="24">
        <v>27.1</v>
      </c>
      <c r="CN7" s="24">
        <v>27.93</v>
      </c>
      <c r="CO7" s="24">
        <v>27.31</v>
      </c>
      <c r="CP7" s="24">
        <v>26.28</v>
      </c>
      <c r="CQ7" s="24">
        <v>23.82</v>
      </c>
      <c r="CR7" s="24">
        <v>32.479999999999997</v>
      </c>
      <c r="CS7" s="24">
        <v>30.19</v>
      </c>
      <c r="CT7" s="24">
        <v>28.77</v>
      </c>
      <c r="CU7" s="24">
        <v>26.22</v>
      </c>
      <c r="CV7" s="24">
        <v>26.12</v>
      </c>
      <c r="CW7" s="24">
        <v>28.16</v>
      </c>
      <c r="CX7" s="24">
        <v>90.77</v>
      </c>
      <c r="CY7" s="24">
        <v>91.37</v>
      </c>
      <c r="CZ7" s="24">
        <v>87.74</v>
      </c>
      <c r="DA7" s="24">
        <v>89.34</v>
      </c>
      <c r="DB7" s="24">
        <v>90.58</v>
      </c>
      <c r="DC7" s="24">
        <v>79.2</v>
      </c>
      <c r="DD7" s="24">
        <v>79.09</v>
      </c>
      <c r="DE7" s="24">
        <v>78.900000000000006</v>
      </c>
      <c r="DF7" s="24">
        <v>78.03</v>
      </c>
      <c r="DG7" s="24">
        <v>78.55</v>
      </c>
      <c r="DH7" s="24">
        <v>80.73</v>
      </c>
      <c r="DI7" s="24">
        <v>19.89</v>
      </c>
      <c r="DJ7" s="24">
        <v>23.13</v>
      </c>
      <c r="DK7" s="24">
        <v>26.37</v>
      </c>
      <c r="DL7" s="24">
        <v>29.32</v>
      </c>
      <c r="DM7" s="24">
        <v>31.62</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2025-01-24T07:21:38Z</dcterms:created>
  <dcterms:modified xsi:type="dcterms:W3CDTF">2025-03-07T00:37:07Z</dcterms:modified>
  <cp:category/>
</cp:coreProperties>
</file>