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13_公営企業関係\R6年度\02_照会・回答等\250124公営企業に係る「経営比較分析表」の分析等について（依頼）\02_病院、企業局\病院\"/>
    </mc:Choice>
  </mc:AlternateContent>
  <workbookProtection workbookAlgorithmName="SHA-512" workbookHashValue="ie/R2OmuSYFchz8GQNwXtcx4r9SMfKd2gsPb4KCE0mfIlRmSQwpvBpWNOe1cuBMxXFSlxFxHn+jaKQxyZXJgzw==" workbookSaltValue="7p8vsaYRvOZ7jGHI94IT8A==" workbookSpinCount="100000" lockStructure="1"/>
  <bookViews>
    <workbookView xWindow="0" yWindow="0" windowWidth="28800" windowHeight="113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<sst xmlns="http://schemas.openxmlformats.org/spreadsheetml/2006/main" count="344" uniqueCount="197">
  <si>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</si>
  <si>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</si>
  <si>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</si>
  <si>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</si>
  <si>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</si>
  <si>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</si>
  <si>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</si>
  <si>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</si>
  <si>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</si>
  <si>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</si>
  <si>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</si>
  <si>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</si>
  <si>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</si>
  <si>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</si>
  <si>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</si>
  <si>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</si>
  <si>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</si>
  <si>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</si>
  <si>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</si>
  <si>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</si>
  <si>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</si>
  <si>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</si>
  <si>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</si>
  <si>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</si>
  <si>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</si>
  <si>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</si>
  <si>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</si>
  <si>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</si>
  <si>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</si>
  <si>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</si>
  <si>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</si>
  <si>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</si>
  <si>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</si>
  <si>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</si>
  <si>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</si>
  <si>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</si>
  <si>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</si>
  <si>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</si>
  <si>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</si>
  <si>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</si>
  <si>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</si>
  <si>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</si>
  <si>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</si>
  <si>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</si>
  <si>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</si>
  <si>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</si>
  <si>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</si>
  <si>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</si>
  <si>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</si>
  <si>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</si>
  <si>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</si>
  <si>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</si>
  <si>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</si>
  <si>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</si>
  <si>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</si>
  <si>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</si>
  <si>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</si>
  <si>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</si>
  <si>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</si>
  <si>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</si>
  <si>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</si>
  <si>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</si>
  <si>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</si>
  <si>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</si>
  <si>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</si>
  <si>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</si>
  <si>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</si>
  <si>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</si>
  <si>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</si>
  <si>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</si>
  <si>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</si>
  <si>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</si>
  <si>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</si>
  <si>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</si>
  <si>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</si>
  <si>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</si>
  <si>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</si>
  <si>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</si>
  <si>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</si>
  <si>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</si>
  <si>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</si>
  <si>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</si>
  <si>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</si>
  <si>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</si>
  <si>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</si>
  <si>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</si>
  <si>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</si>
  <si>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</si>
  <si>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</si>
  <si>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</si>
  <si>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</si>
  <si>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</si>
  <si>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</si>
  <si>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</si>
  <si>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</si>
  <si>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</si>
  <si>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</si>
  <si>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</si>
  <si>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</si>
  <si>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</si>
  <si>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</si>
  <si>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</si>
  <si>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</si>
  <si>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</si>
  <si>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</si>
  <si>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</si>
  <si>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</si>
  <si>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</si>
  <si>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</si>
  <si>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</si>
  <si>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</si>
  <si>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</si>
  <si>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</si>
  <si>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</si>
  <si>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</si>
  <si>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</si>
  <si>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</si>
  <si>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</si>
  <si>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</si>
  <si>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</si>
  <si>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</si>
  <si>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</si>
  <si>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</si>
  <si>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</si>
  <si>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</si>
  <si>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</si>
  <si>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</si>
  <si>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</si>
  <si>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</si>
  <si>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</si>
  <si>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</si>
  <si>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</si>
  <si>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</si>
  <si>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</si>
  <si>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</si>
  <si>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</si>
  <si>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</si>
  <si>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</si>
  <si>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</si>
  <si>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</si>
  <si>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</si>
  <si>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</si>
  <si>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</si>
  <si>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</si>
  <si>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</si>
  <si>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</si>
  <si>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</si>
  <si>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</si>
  <si>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</si>
  <si>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</si>
  <si>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</si>
  <si>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</si>
  <si>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</si>
  <si>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</si>
  <si>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</si>
  <si>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</si>
  <si>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</si>
  <si>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</si>
  <si>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</si>
  <si>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</si>
  <si>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</si>
  <si>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</si>
  <si>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t>
    <phoneticPr fontId="5"/>
  </si>
  <si>
    <t>当該値(N-4)</t>
    <phoneticPr fontId="5"/>
  </si>
  <si>
    <t>当該値(N-3)</t>
    <phoneticPr fontId="5"/>
  </si>
  <si>
    <t>当該値(N)</t>
    <phoneticPr fontId="5"/>
  </si>
  <si>
    <t>当該値(N-2)</t>
    <phoneticPr fontId="5"/>
  </si>
  <si>
    <t>当該値(N-2)</t>
    <phoneticPr fontId="5"/>
  </si>
  <si>
    <t>当該値(N-2)</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</si>
  <si>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</si>
  <si>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</si>
  <si>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</si>
  <si>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</si>
  <si>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</si>
  <si>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</si>
  <si>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秋田県</t>
  </si>
  <si>
    <t>男鹿市</t>
  </si>
  <si>
    <t>男鹿みなと市民病院</t>
  </si>
  <si>
    <t>当然財務</t>
  </si>
  <si>
    <t>病院事業</t>
  </si>
  <si>
    <t>一般病院</t>
  </si>
  <si>
    <t>100床以上～200床未満</t>
  </si>
  <si>
    <t>非設置</t>
  </si>
  <si>
    <t>直営</t>
  </si>
  <si>
    <t>ド 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</si>
  <si>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</si>
  <si>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</si>
  <si>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</si>
  <si>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</si>
  <si>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</si>
  <si>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</si>
  <si>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</si>
  <si>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</si>
  <si>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診療科目は、内科、小児科、外科、整形外科、耳鼻咽喉科、精神科、神経内科、皮膚科、眼科、婦人科、泌尿器科、リハビリテーション科、放射線科の13科を標ぼうし、145床の病床数を有する市内唯一の総合病院である。
　救急医療については、二次救急医療機関として24時間体制で医療の提供に努めている。
　また、へき地医療拠点病院として各診療所との連携強化を図っている。
　住民が住み慣れた地域で安心して医療・ケアを受けられるよう、地域医療連携室を設置し、介護・福祉行政、民間を含む地域の介護・福祉施設、医療機関と連携している。　　　　　　　　　　　　　　　　　　　　　　　　　　　　　　　　　　　　　　　　　　　　　　　　　</t>
    <rPh sb="1" eb="3">
      <t>シンリョウ</t>
    </rPh>
    <rPh sb="3" eb="5">
      <t>カモク</t>
    </rPh>
    <rPh sb="7" eb="9">
      <t>ナイカ</t>
    </rPh>
    <rPh sb="10" eb="13">
      <t>ショウニカ</t>
    </rPh>
    <rPh sb="14" eb="16">
      <t>ゲカ</t>
    </rPh>
    <rPh sb="17" eb="19">
      <t>セイケイ</t>
    </rPh>
    <rPh sb="19" eb="21">
      <t>ゲカ</t>
    </rPh>
    <rPh sb="22" eb="24">
      <t>ジビ</t>
    </rPh>
    <rPh sb="24" eb="26">
      <t>インコウ</t>
    </rPh>
    <rPh sb="26" eb="27">
      <t>カ</t>
    </rPh>
    <rPh sb="28" eb="31">
      <t>セイシンカ</t>
    </rPh>
    <rPh sb="32" eb="34">
      <t>シンケイ</t>
    </rPh>
    <rPh sb="34" eb="36">
      <t>ナイカ</t>
    </rPh>
    <rPh sb="37" eb="40">
      <t>ヒフカ</t>
    </rPh>
    <rPh sb="41" eb="43">
      <t>ガンカ</t>
    </rPh>
    <rPh sb="44" eb="47">
      <t>フジンカ</t>
    </rPh>
    <rPh sb="48" eb="52">
      <t>ヒニョウキカ</t>
    </rPh>
    <rPh sb="62" eb="63">
      <t>カ</t>
    </rPh>
    <rPh sb="64" eb="67">
      <t>ホウシャセン</t>
    </rPh>
    <rPh sb="67" eb="68">
      <t>カ</t>
    </rPh>
    <rPh sb="71" eb="72">
      <t>カ</t>
    </rPh>
    <rPh sb="73" eb="74">
      <t>ヒョウ</t>
    </rPh>
    <rPh sb="81" eb="82">
      <t>ユカ</t>
    </rPh>
    <rPh sb="83" eb="86">
      <t>ビョウショウスウ</t>
    </rPh>
    <rPh sb="87" eb="88">
      <t>ユウ</t>
    </rPh>
    <rPh sb="90" eb="92">
      <t>シナイ</t>
    </rPh>
    <rPh sb="92" eb="94">
      <t>ユイイツ</t>
    </rPh>
    <rPh sb="95" eb="97">
      <t>ソウゴウ</t>
    </rPh>
    <rPh sb="97" eb="99">
      <t>ビョウイン</t>
    </rPh>
    <rPh sb="105" eb="107">
      <t>キュウキュウ</t>
    </rPh>
    <rPh sb="107" eb="109">
      <t>イリョウ</t>
    </rPh>
    <rPh sb="115" eb="117">
      <t>ニジ</t>
    </rPh>
    <rPh sb="117" eb="119">
      <t>キュウキュウ</t>
    </rPh>
    <rPh sb="119" eb="121">
      <t>イリョウ</t>
    </rPh>
    <rPh sb="121" eb="123">
      <t>キカン</t>
    </rPh>
    <rPh sb="128" eb="130">
      <t>ジカン</t>
    </rPh>
    <rPh sb="130" eb="132">
      <t>タイセイ</t>
    </rPh>
    <rPh sb="133" eb="135">
      <t>イリョウ</t>
    </rPh>
    <rPh sb="136" eb="138">
      <t>テイキョウ</t>
    </rPh>
    <rPh sb="139" eb="140">
      <t>ツト</t>
    </rPh>
    <rPh sb="152" eb="153">
      <t>チ</t>
    </rPh>
    <rPh sb="153" eb="155">
      <t>イリョウ</t>
    </rPh>
    <rPh sb="155" eb="157">
      <t>キョテン</t>
    </rPh>
    <rPh sb="157" eb="159">
      <t>ビョウイン</t>
    </rPh>
    <rPh sb="162" eb="163">
      <t>カク</t>
    </rPh>
    <rPh sb="163" eb="166">
      <t>シンリョウショ</t>
    </rPh>
    <rPh sb="168" eb="170">
      <t>レンケイ</t>
    </rPh>
    <rPh sb="170" eb="172">
      <t>キョウカ</t>
    </rPh>
    <rPh sb="173" eb="174">
      <t>ハカ</t>
    </rPh>
    <rPh sb="181" eb="183">
      <t>ジュウミン</t>
    </rPh>
    <rPh sb="184" eb="185">
      <t>ス</t>
    </rPh>
    <rPh sb="186" eb="187">
      <t>ナ</t>
    </rPh>
    <rPh sb="189" eb="191">
      <t>チイキ</t>
    </rPh>
    <rPh sb="192" eb="194">
      <t>アンシン</t>
    </rPh>
    <rPh sb="196" eb="198">
      <t>イリョウ</t>
    </rPh>
    <rPh sb="202" eb="203">
      <t>ウ</t>
    </rPh>
    <rPh sb="210" eb="212">
      <t>チイキ</t>
    </rPh>
    <rPh sb="212" eb="214">
      <t>イリョウ</t>
    </rPh>
    <rPh sb="214" eb="216">
      <t>レンケイ</t>
    </rPh>
    <rPh sb="216" eb="217">
      <t>シツ</t>
    </rPh>
    <rPh sb="218" eb="220">
      <t>セッチ</t>
    </rPh>
    <rPh sb="222" eb="224">
      <t>カイゴ</t>
    </rPh>
    <rPh sb="225" eb="227">
      <t>フクシ</t>
    </rPh>
    <rPh sb="227" eb="229">
      <t>ギョウセイ</t>
    </rPh>
    <rPh sb="230" eb="232">
      <t>ミンカン</t>
    </rPh>
    <rPh sb="233" eb="234">
      <t>フク</t>
    </rPh>
    <rPh sb="235" eb="237">
      <t>チイキ</t>
    </rPh>
    <rPh sb="238" eb="240">
      <t>カイゴ</t>
    </rPh>
    <rPh sb="241" eb="243">
      <t>フクシ</t>
    </rPh>
    <rPh sb="243" eb="245">
      <t>シセツ</t>
    </rPh>
    <rPh sb="246" eb="248">
      <t>イリョウ</t>
    </rPh>
    <rPh sb="248" eb="250">
      <t>キカン</t>
    </rPh>
    <rPh sb="251" eb="253">
      <t>レンケイ</t>
    </rPh>
    <phoneticPr fontId="5"/>
  </si>
  <si>
    <t>　平成10年の新築移転より25年以上が経過しており、建物・電気・機械設備等施設の老朽化が進んでいるため、有形固定資産減価償却率は類似平均よりも高い状態にある。
　令和3年度に長寿命化改修計画を策定した。計画期間は、短期計画（R4-R8）と中期計画（R9-R18）に区分し、各取組項目の優先度を吟味し、年度間の負担の平準化を図り、施設の改修をおこなっている。
　医療機器については、計画的に更新を実施しており、機械備品減価償却率は類似平均値なみとなってきている。今後も、財政状況を考慮しながら、更新を実施していく。
　</t>
    <rPh sb="1" eb="3">
      <t>ヘイセイ</t>
    </rPh>
    <rPh sb="5" eb="6">
      <t>ネン</t>
    </rPh>
    <rPh sb="7" eb="9">
      <t>シンチク</t>
    </rPh>
    <rPh sb="9" eb="11">
      <t>イテン</t>
    </rPh>
    <rPh sb="15" eb="18">
      <t>ネンイジョウ</t>
    </rPh>
    <rPh sb="19" eb="21">
      <t>ケイカ</t>
    </rPh>
    <rPh sb="26" eb="28">
      <t>タテモノ</t>
    </rPh>
    <rPh sb="29" eb="31">
      <t>デンキ</t>
    </rPh>
    <rPh sb="32" eb="34">
      <t>キカイ</t>
    </rPh>
    <rPh sb="34" eb="36">
      <t>セツビ</t>
    </rPh>
    <rPh sb="36" eb="37">
      <t>トウ</t>
    </rPh>
    <rPh sb="37" eb="39">
      <t>シセツ</t>
    </rPh>
    <rPh sb="40" eb="43">
      <t>ロウキュウカ</t>
    </rPh>
    <rPh sb="44" eb="45">
      <t>スス</t>
    </rPh>
    <rPh sb="52" eb="54">
      <t>ユウケイ</t>
    </rPh>
    <rPh sb="54" eb="56">
      <t>コテイ</t>
    </rPh>
    <rPh sb="56" eb="58">
      <t>シサン</t>
    </rPh>
    <rPh sb="58" eb="60">
      <t>ゲンカ</t>
    </rPh>
    <rPh sb="60" eb="62">
      <t>ショウキャク</t>
    </rPh>
    <rPh sb="62" eb="63">
      <t>リツ</t>
    </rPh>
    <rPh sb="64" eb="66">
      <t>ルイジ</t>
    </rPh>
    <rPh sb="66" eb="68">
      <t>ヘイキン</t>
    </rPh>
    <rPh sb="71" eb="72">
      <t>タカ</t>
    </rPh>
    <rPh sb="73" eb="75">
      <t>ジョウタイ</t>
    </rPh>
    <rPh sb="81" eb="83">
      <t>レイワ</t>
    </rPh>
    <rPh sb="84" eb="86">
      <t>ネンド</t>
    </rPh>
    <rPh sb="87" eb="91">
      <t>チョウジュミョウカ</t>
    </rPh>
    <rPh sb="91" eb="93">
      <t>カイシュウ</t>
    </rPh>
    <rPh sb="93" eb="95">
      <t>ケイカク</t>
    </rPh>
    <rPh sb="96" eb="98">
      <t>サクテイ</t>
    </rPh>
    <rPh sb="101" eb="103">
      <t>ケイカク</t>
    </rPh>
    <rPh sb="103" eb="105">
      <t>キカン</t>
    </rPh>
    <rPh sb="132" eb="134">
      <t>クブン</t>
    </rPh>
    <rPh sb="136" eb="137">
      <t>カク</t>
    </rPh>
    <rPh sb="137" eb="139">
      <t>トリクミ</t>
    </rPh>
    <rPh sb="139" eb="141">
      <t>コウモク</t>
    </rPh>
    <rPh sb="142" eb="145">
      <t>ユウセンド</t>
    </rPh>
    <rPh sb="146" eb="148">
      <t>ギンミ</t>
    </rPh>
    <rPh sb="150" eb="152">
      <t>ネンド</t>
    </rPh>
    <rPh sb="152" eb="153">
      <t>カン</t>
    </rPh>
    <rPh sb="154" eb="156">
      <t>フタン</t>
    </rPh>
    <rPh sb="157" eb="160">
      <t>ヘイジュンカ</t>
    </rPh>
    <rPh sb="161" eb="162">
      <t>ハカ</t>
    </rPh>
    <rPh sb="164" eb="166">
      <t>シセツ</t>
    </rPh>
    <rPh sb="167" eb="169">
      <t>カイシュウ</t>
    </rPh>
    <rPh sb="180" eb="182">
      <t>イリョウ</t>
    </rPh>
    <rPh sb="182" eb="184">
      <t>キキ</t>
    </rPh>
    <rPh sb="190" eb="193">
      <t>ケイカクテキ</t>
    </rPh>
    <rPh sb="194" eb="196">
      <t>コウシン</t>
    </rPh>
    <rPh sb="197" eb="199">
      <t>ジッシ</t>
    </rPh>
    <rPh sb="204" eb="206">
      <t>キカイ</t>
    </rPh>
    <rPh sb="206" eb="208">
      <t>ビヒン</t>
    </rPh>
    <rPh sb="208" eb="210">
      <t>ゲンカ</t>
    </rPh>
    <rPh sb="210" eb="212">
      <t>ショウキャク</t>
    </rPh>
    <rPh sb="212" eb="213">
      <t>リツ</t>
    </rPh>
    <rPh sb="214" eb="216">
      <t>ルイジ</t>
    </rPh>
    <rPh sb="216" eb="218">
      <t>ヘイキン</t>
    </rPh>
    <rPh sb="218" eb="219">
      <t>チ</t>
    </rPh>
    <rPh sb="230" eb="232">
      <t>コンゴ</t>
    </rPh>
    <rPh sb="234" eb="236">
      <t>ザイセイ</t>
    </rPh>
    <rPh sb="236" eb="238">
      <t>ジョウキョウ</t>
    </rPh>
    <rPh sb="239" eb="241">
      <t>コウリョ</t>
    </rPh>
    <rPh sb="246" eb="248">
      <t>コウシン</t>
    </rPh>
    <rPh sb="249" eb="251">
      <t>ジッシ</t>
    </rPh>
    <phoneticPr fontId="5"/>
  </si>
  <si>
    <t>　令和5年度は、新型コロナウイルス感染症が「第5類感染症」に移行されたものの、引き続き感染症防止対策を講じながら診療をおこなった。前年度に比べ入院・外来とも患者数が増加し、医業収益は増加したものの、職員給与費や減価償却費などの増加により費用が収益を上回り、その結果純損失となった。
　人口減少、少子高齢化の進行に伴い、今後ますます経営環境が厳しくなることが想定される中、診療単価の見直し、職員の適切な配置、材料・薬品等の効率的な調達・管理、また、業務委託の見直し等経費の削減を図り、引き続き経営改善に取組、収支の改善に努めていく。
　自治体病院として、地域医療の中核的役割を果たすため市民病院に求められている救急・小児・災害など不採算・特殊部門に係る医療の提供や、民間医療機関の立地が困難な過疎地等における医療の提供に取り組んでいく。</t>
    <rPh sb="1" eb="3">
      <t>レイワ</t>
    </rPh>
    <rPh sb="4" eb="6">
      <t>ネンド</t>
    </rPh>
    <rPh sb="8" eb="10">
      <t>シンガタ</t>
    </rPh>
    <rPh sb="17" eb="20">
      <t>カンセンショウ</t>
    </rPh>
    <rPh sb="22" eb="23">
      <t>ダイ</t>
    </rPh>
    <rPh sb="24" eb="25">
      <t>ルイ</t>
    </rPh>
    <rPh sb="25" eb="28">
      <t>カンセンショウ</t>
    </rPh>
    <rPh sb="30" eb="32">
      <t>イコウ</t>
    </rPh>
    <rPh sb="39" eb="40">
      <t>ヒ</t>
    </rPh>
    <rPh sb="41" eb="42">
      <t>ツヅ</t>
    </rPh>
    <rPh sb="43" eb="46">
      <t>カンセンショウ</t>
    </rPh>
    <rPh sb="46" eb="48">
      <t>ボウシ</t>
    </rPh>
    <rPh sb="48" eb="50">
      <t>タイサク</t>
    </rPh>
    <rPh sb="51" eb="52">
      <t>コウ</t>
    </rPh>
    <rPh sb="56" eb="58">
      <t>シンリョウ</t>
    </rPh>
    <rPh sb="65" eb="68">
      <t>ゼンネンド</t>
    </rPh>
    <rPh sb="69" eb="70">
      <t>クラ</t>
    </rPh>
    <rPh sb="71" eb="73">
      <t>ニュウイン</t>
    </rPh>
    <rPh sb="74" eb="76">
      <t>ガイライ</t>
    </rPh>
    <rPh sb="78" eb="81">
      <t>カンジャスウ</t>
    </rPh>
    <rPh sb="82" eb="84">
      <t>ゾウカ</t>
    </rPh>
    <rPh sb="86" eb="88">
      <t>イギョウ</t>
    </rPh>
    <rPh sb="88" eb="90">
      <t>シュウエキ</t>
    </rPh>
    <rPh sb="91" eb="93">
      <t>ゾウカ</t>
    </rPh>
    <rPh sb="99" eb="101">
      <t>ショクイン</t>
    </rPh>
    <rPh sb="101" eb="103">
      <t>キュウヨ</t>
    </rPh>
    <rPh sb="103" eb="104">
      <t>ヒ</t>
    </rPh>
    <rPh sb="105" eb="107">
      <t>ゲンカ</t>
    </rPh>
    <rPh sb="107" eb="109">
      <t>ショウキャク</t>
    </rPh>
    <rPh sb="109" eb="110">
      <t>ヒ</t>
    </rPh>
    <rPh sb="113" eb="115">
      <t>ゾウカ</t>
    </rPh>
    <rPh sb="118" eb="120">
      <t>ヒヨウ</t>
    </rPh>
    <rPh sb="121" eb="123">
      <t>シュウエキ</t>
    </rPh>
    <rPh sb="124" eb="126">
      <t>ウワマワ</t>
    </rPh>
    <rPh sb="130" eb="132">
      <t>ケッカ</t>
    </rPh>
    <rPh sb="132" eb="133">
      <t>ジュン</t>
    </rPh>
    <rPh sb="133" eb="135">
      <t>ソンシツ</t>
    </rPh>
    <rPh sb="142" eb="144">
      <t>ジンコウ</t>
    </rPh>
    <rPh sb="144" eb="146">
      <t>ゲンショウ</t>
    </rPh>
    <rPh sb="147" eb="149">
      <t>ショウシ</t>
    </rPh>
    <rPh sb="149" eb="152">
      <t>コウレイカ</t>
    </rPh>
    <rPh sb="153" eb="155">
      <t>シンコウ</t>
    </rPh>
    <rPh sb="156" eb="157">
      <t>トモナ</t>
    </rPh>
    <rPh sb="159" eb="161">
      <t>コンゴ</t>
    </rPh>
    <rPh sb="165" eb="167">
      <t>ケイエイ</t>
    </rPh>
    <rPh sb="167" eb="169">
      <t>カンキョウ</t>
    </rPh>
    <rPh sb="170" eb="171">
      <t>キビ</t>
    </rPh>
    <rPh sb="178" eb="180">
      <t>ソウテイ</t>
    </rPh>
    <rPh sb="183" eb="184">
      <t>ナカ</t>
    </rPh>
    <rPh sb="185" eb="187">
      <t>シンリョウ</t>
    </rPh>
    <rPh sb="187" eb="189">
      <t>タンカ</t>
    </rPh>
    <rPh sb="190" eb="192">
      <t>ミナオ</t>
    </rPh>
    <rPh sb="194" eb="196">
      <t>ショクイン</t>
    </rPh>
    <rPh sb="197" eb="199">
      <t>テキセツ</t>
    </rPh>
    <rPh sb="200" eb="202">
      <t>ハイチ</t>
    </rPh>
    <rPh sb="203" eb="205">
      <t>ザイリョウ</t>
    </rPh>
    <rPh sb="206" eb="208">
      <t>ヤクヒン</t>
    </rPh>
    <rPh sb="208" eb="209">
      <t>トウ</t>
    </rPh>
    <rPh sb="210" eb="213">
      <t>コウリツテキ</t>
    </rPh>
    <rPh sb="214" eb="216">
      <t>チョウタツ</t>
    </rPh>
    <rPh sb="217" eb="219">
      <t>カンリ</t>
    </rPh>
    <rPh sb="223" eb="225">
      <t>ギョウム</t>
    </rPh>
    <rPh sb="225" eb="227">
      <t>イタク</t>
    </rPh>
    <rPh sb="228" eb="230">
      <t>ミナオ</t>
    </rPh>
    <rPh sb="231" eb="232">
      <t>トウ</t>
    </rPh>
    <rPh sb="232" eb="234">
      <t>ケイヒ</t>
    </rPh>
    <rPh sb="235" eb="237">
      <t>サクゲン</t>
    </rPh>
    <rPh sb="238" eb="239">
      <t>ハカ</t>
    </rPh>
    <rPh sb="241" eb="242">
      <t>ヒ</t>
    </rPh>
    <rPh sb="243" eb="244">
      <t>ツヅ</t>
    </rPh>
    <rPh sb="245" eb="247">
      <t>ケイエイ</t>
    </rPh>
    <rPh sb="247" eb="249">
      <t>カイゼン</t>
    </rPh>
    <rPh sb="250" eb="252">
      <t>トリクミ</t>
    </rPh>
    <rPh sb="253" eb="255">
      <t>シュウシ</t>
    </rPh>
    <rPh sb="256" eb="258">
      <t>カイゼン</t>
    </rPh>
    <rPh sb="259" eb="260">
      <t>ツト</t>
    </rPh>
    <rPh sb="267" eb="270">
      <t>ジチタイ</t>
    </rPh>
    <rPh sb="270" eb="272">
      <t>ビョウイン</t>
    </rPh>
    <rPh sb="276" eb="278">
      <t>チイキ</t>
    </rPh>
    <rPh sb="278" eb="280">
      <t>イリョウ</t>
    </rPh>
    <rPh sb="281" eb="284">
      <t>チュウカクテキ</t>
    </rPh>
    <rPh sb="284" eb="286">
      <t>ヤクワリ</t>
    </rPh>
    <rPh sb="287" eb="288">
      <t>ハ</t>
    </rPh>
    <rPh sb="292" eb="294">
      <t>シミン</t>
    </rPh>
    <rPh sb="294" eb="296">
      <t>ビョウイン</t>
    </rPh>
    <rPh sb="297" eb="298">
      <t>モト</t>
    </rPh>
    <rPh sb="304" eb="306">
      <t>キュウキュウ</t>
    </rPh>
    <rPh sb="307" eb="309">
      <t>ショウニ</t>
    </rPh>
    <rPh sb="310" eb="312">
      <t>サイガイ</t>
    </rPh>
    <rPh sb="314" eb="317">
      <t>フサイサン</t>
    </rPh>
    <rPh sb="318" eb="320">
      <t>トクシュ</t>
    </rPh>
    <rPh sb="320" eb="322">
      <t>ブモン</t>
    </rPh>
    <rPh sb="323" eb="324">
      <t>カカ</t>
    </rPh>
    <rPh sb="325" eb="327">
      <t>イリョウ</t>
    </rPh>
    <rPh sb="328" eb="330">
      <t>テイキョウ</t>
    </rPh>
    <rPh sb="332" eb="334">
      <t>ミンカン</t>
    </rPh>
    <rPh sb="334" eb="336">
      <t>イリョウ</t>
    </rPh>
    <rPh sb="336" eb="338">
      <t>キカン</t>
    </rPh>
    <rPh sb="339" eb="341">
      <t>リッチ</t>
    </rPh>
    <rPh sb="342" eb="344">
      <t>コンナン</t>
    </rPh>
    <rPh sb="345" eb="348">
      <t>カソチ</t>
    </rPh>
    <rPh sb="348" eb="349">
      <t>トウ</t>
    </rPh>
    <rPh sb="353" eb="355">
      <t>イリョウ</t>
    </rPh>
    <rPh sb="356" eb="358">
      <t>テイキョウ</t>
    </rPh>
    <rPh sb="359" eb="360">
      <t>ト</t>
    </rPh>
    <rPh sb="361" eb="362">
      <t>ク</t>
    </rPh>
    <phoneticPr fontId="5"/>
  </si>
  <si>
    <t>　令和5年度は、新型コロナウイルス感染症が「第5類感染症」に移行されたものの、引き続き感染症防止対策を講じながら診療をおこない、前年度に比べ入院・外来とも患者数が増加し、医業収益は増加した。しかし、職員給与費や減価償却費などの増加により費用が収益を上回り、医業収支は前年度より2.1ポイント減少となった。
　患者1人1日当たりの収益は、類似平均より下回っているため、原因について分析し、安定した収益が確保できるよう、改善へ向け検討していく。
　職員給与費対医業収益率は、類似平均同様高い値を示している。職員給与費をいかに適正なものとするかが、医業収支の改善にも重要なポイントとなるため、適切な施設基準の取得等、収益の確保について検討していく。材料費対医業収益比率は、年々減少傾向にある。今後も材料等の効率的な調達や管理に努めていく。</t>
    <rPh sb="1" eb="3">
      <t>レイワ</t>
    </rPh>
    <rPh sb="4" eb="6">
      <t>ネンド</t>
    </rPh>
    <rPh sb="8" eb="10">
      <t>シンガタ</t>
    </rPh>
    <rPh sb="17" eb="20">
      <t>カンセンショウ</t>
    </rPh>
    <rPh sb="22" eb="23">
      <t>ダイ</t>
    </rPh>
    <rPh sb="24" eb="25">
      <t>ルイ</t>
    </rPh>
    <rPh sb="25" eb="28">
      <t>カンセンショウ</t>
    </rPh>
    <rPh sb="30" eb="32">
      <t>イコウ</t>
    </rPh>
    <rPh sb="39" eb="40">
      <t>ヒ</t>
    </rPh>
    <rPh sb="41" eb="42">
      <t>ツヅ</t>
    </rPh>
    <rPh sb="43" eb="46">
      <t>カンセンショウ</t>
    </rPh>
    <rPh sb="46" eb="48">
      <t>ボウシ</t>
    </rPh>
    <rPh sb="48" eb="50">
      <t>タイサク</t>
    </rPh>
    <rPh sb="51" eb="52">
      <t>コウ</t>
    </rPh>
    <rPh sb="56" eb="58">
      <t>シンリョウ</t>
    </rPh>
    <rPh sb="64" eb="67">
      <t>ゼンネンド</t>
    </rPh>
    <rPh sb="68" eb="69">
      <t>クラ</t>
    </rPh>
    <rPh sb="70" eb="72">
      <t>ニュウイン</t>
    </rPh>
    <rPh sb="73" eb="75">
      <t>ガイライ</t>
    </rPh>
    <rPh sb="77" eb="80">
      <t>カンジャスウ</t>
    </rPh>
    <rPh sb="81" eb="83">
      <t>ゾウカ</t>
    </rPh>
    <rPh sb="85" eb="87">
      <t>イギョウ</t>
    </rPh>
    <rPh sb="87" eb="89">
      <t>シュウエキ</t>
    </rPh>
    <rPh sb="90" eb="92">
      <t>ゾウカ</t>
    </rPh>
    <rPh sb="99" eb="101">
      <t>ショクイン</t>
    </rPh>
    <rPh sb="101" eb="103">
      <t>キュウヨ</t>
    </rPh>
    <rPh sb="103" eb="104">
      <t>ヒ</t>
    </rPh>
    <rPh sb="105" eb="107">
      <t>ゲンカ</t>
    </rPh>
    <rPh sb="107" eb="109">
      <t>ショウキャク</t>
    </rPh>
    <rPh sb="109" eb="110">
      <t>ヒ</t>
    </rPh>
    <rPh sb="113" eb="115">
      <t>ゾウカ</t>
    </rPh>
    <rPh sb="118" eb="120">
      <t>ヒヨウ</t>
    </rPh>
    <rPh sb="121" eb="123">
      <t>シュウエキ</t>
    </rPh>
    <rPh sb="124" eb="126">
      <t>ウワマワ</t>
    </rPh>
    <rPh sb="128" eb="130">
      <t>イギョウ</t>
    </rPh>
    <rPh sb="130" eb="132">
      <t>シュウシ</t>
    </rPh>
    <rPh sb="133" eb="136">
      <t>ゼンネンド</t>
    </rPh>
    <rPh sb="145" eb="147">
      <t>ゲンショウ</t>
    </rPh>
    <rPh sb="154" eb="156">
      <t>カンジャ</t>
    </rPh>
    <rPh sb="157" eb="158">
      <t>ニン</t>
    </rPh>
    <rPh sb="159" eb="160">
      <t>ニチ</t>
    </rPh>
    <rPh sb="160" eb="161">
      <t>ア</t>
    </rPh>
    <rPh sb="164" eb="166">
      <t>シュウエキ</t>
    </rPh>
    <rPh sb="168" eb="170">
      <t>ルイジ</t>
    </rPh>
    <rPh sb="170" eb="172">
      <t>ヘイキン</t>
    </rPh>
    <rPh sb="174" eb="176">
      <t>シタマワ</t>
    </rPh>
    <rPh sb="183" eb="185">
      <t>ゲンイン</t>
    </rPh>
    <rPh sb="189" eb="191">
      <t>ブンセキ</t>
    </rPh>
    <rPh sb="193" eb="195">
      <t>アンテイ</t>
    </rPh>
    <rPh sb="197" eb="199">
      <t>シュウエキ</t>
    </rPh>
    <rPh sb="200" eb="202">
      <t>カクホ</t>
    </rPh>
    <rPh sb="208" eb="210">
      <t>カイゼン</t>
    </rPh>
    <rPh sb="211" eb="212">
      <t>ム</t>
    </rPh>
    <rPh sb="213" eb="215">
      <t>ケントウ</t>
    </rPh>
    <rPh sb="222" eb="224">
      <t>ショクイン</t>
    </rPh>
    <rPh sb="224" eb="226">
      <t>キュウヨ</t>
    </rPh>
    <rPh sb="226" eb="227">
      <t>ヒ</t>
    </rPh>
    <rPh sb="227" eb="228">
      <t>タイ</t>
    </rPh>
    <rPh sb="228" eb="230">
      <t>イギョウ</t>
    </rPh>
    <rPh sb="230" eb="232">
      <t>シュウエキ</t>
    </rPh>
    <rPh sb="232" eb="233">
      <t>リツ</t>
    </rPh>
    <rPh sb="235" eb="237">
      <t>ルイジ</t>
    </rPh>
    <rPh sb="237" eb="239">
      <t>ヘイキン</t>
    </rPh>
    <rPh sb="239" eb="241">
      <t>ドウヨウ</t>
    </rPh>
    <rPh sb="241" eb="242">
      <t>タカ</t>
    </rPh>
    <rPh sb="243" eb="244">
      <t>アタイ</t>
    </rPh>
    <rPh sb="245" eb="246">
      <t>シメ</t>
    </rPh>
    <rPh sb="251" eb="253">
      <t>ショクイン</t>
    </rPh>
    <rPh sb="253" eb="255">
      <t>キュウヨ</t>
    </rPh>
    <rPh sb="255" eb="256">
      <t>ヒ</t>
    </rPh>
    <rPh sb="260" eb="262">
      <t>テキセイ</t>
    </rPh>
    <rPh sb="271" eb="273">
      <t>イギョウ</t>
    </rPh>
    <rPh sb="273" eb="275">
      <t>シュウシ</t>
    </rPh>
    <rPh sb="276" eb="278">
      <t>カイゼン</t>
    </rPh>
    <rPh sb="280" eb="282">
      <t>ジュウヨウ</t>
    </rPh>
    <rPh sb="293" eb="295">
      <t>テキセツ</t>
    </rPh>
    <rPh sb="296" eb="298">
      <t>シセツ</t>
    </rPh>
    <rPh sb="298" eb="300">
      <t>キジュン</t>
    </rPh>
    <rPh sb="301" eb="303">
      <t>シュトク</t>
    </rPh>
    <rPh sb="303" eb="304">
      <t>トウ</t>
    </rPh>
    <rPh sb="305" eb="307">
      <t>シュウエキ</t>
    </rPh>
    <rPh sb="308" eb="310">
      <t>カクホ</t>
    </rPh>
    <rPh sb="314" eb="316">
      <t>ケントウ</t>
    </rPh>
    <rPh sb="321" eb="324">
      <t>ザイリョウヒ</t>
    </rPh>
    <rPh sb="324" eb="325">
      <t>タイ</t>
    </rPh>
    <rPh sb="325" eb="327">
      <t>イギョウ</t>
    </rPh>
    <rPh sb="327" eb="329">
      <t>シュウエキ</t>
    </rPh>
    <rPh sb="329" eb="331">
      <t>ヒリツ</t>
    </rPh>
    <rPh sb="333" eb="335">
      <t>ネンネン</t>
    </rPh>
    <rPh sb="335" eb="337">
      <t>ゲンショウ</t>
    </rPh>
    <rPh sb="337" eb="339">
      <t>ケイコウ</t>
    </rPh>
    <rPh sb="343" eb="345">
      <t>コンゴ</t>
    </rPh>
    <rPh sb="346" eb="348">
      <t>ザイリョウ</t>
    </rPh>
    <rPh sb="348" eb="349">
      <t>トウ</t>
    </rPh>
    <rPh sb="350" eb="353">
      <t>コウリツテキ</t>
    </rPh>
    <rPh sb="354" eb="356">
      <t>チョウタツ</t>
    </rPh>
    <rPh sb="357" eb="359">
      <t>カンリ</t>
    </rPh>
    <rPh sb="360" eb="3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</si>
</sst>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79.2</c:v>
                </c:pt>
                <c:pt idx="1">
                  <c:v>78.5</c:v>
                </c:pt>
                <c:pt idx="2">
                  <c:v>71.400000000000006</c:v>
                </c:pt>
                <c:pt idx="3">
                  <c:v>69.099999999999994</c:v>
                </c:pt>
                <c:pt idx="4">
                  <c:v>70.8</c:v>
                </c:pt>
              </c:numCache>
            </c:numRef>
          </c:val>
          <c:extLst>
            <c:ext xmlns:c16="http://schemas.microsoft.com/office/drawing/2014/chart" uri="{C3380CC4-5D6E-409C-BE32-E72D297353CC}">
              <c16:uniqueId val="{00000000-99BB-4E33-9AEB-CFB3A9AAC0D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9BB-4E33-9AEB-CFB3A9AAC0D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87.3</c:v>
                </c:pt>
                <c:pt idx="1">
                  <c:v>89.1</c:v>
                </c:pt>
                <c:pt idx="2">
                  <c:v>82.8</c:v>
                </c:pt>
                <c:pt idx="3">
                  <c:v>87.6</c:v>
                </c:pt>
                <c:pt idx="4">
                  <c:v>86</c:v>
                </c:pt>
              </c:numCache>
            </c:numRef>
          </c:val>
          <c:extLst>
            <c:ext xmlns:c16="http://schemas.microsoft.com/office/drawing/2014/chart" uri="{C3380CC4-5D6E-409C-BE32-E72D297353CC}">
              <c16:uniqueId val="{00000000-8987-45EC-B4AF-5AF7FD9898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8987-45EC-B4AF-5AF7FD9898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90.4</c:v>
                </c:pt>
                <c:pt idx="1">
                  <c:v>92.3</c:v>
                </c:pt>
                <c:pt idx="2">
                  <c:v>86.1</c:v>
                </c:pt>
                <c:pt idx="3">
                  <c:v>90.9</c:v>
                </c:pt>
                <c:pt idx="4">
                  <c:v>88.8</c:v>
                </c:pt>
              </c:numCache>
            </c:numRef>
          </c:val>
          <c:extLst>
            <c:ext xmlns:c16="http://schemas.microsoft.com/office/drawing/2014/chart" uri="{C3380CC4-5D6E-409C-BE32-E72D297353CC}">
              <c16:uniqueId val="{00000000-D2BD-44F6-96A5-215EF846BD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2BD-44F6-96A5-215EF846BD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101.8</c:v>
                </c:pt>
                <c:pt idx="2">
                  <c:v>103</c:v>
                </c:pt>
                <c:pt idx="3">
                  <c:v>105.4</c:v>
                </c:pt>
                <c:pt idx="4">
                  <c:v>98.8</c:v>
                </c:pt>
              </c:numCache>
            </c:numRef>
          </c:val>
          <c:extLst>
            <c:ext xmlns:c16="http://schemas.microsoft.com/office/drawing/2014/chart" uri="{C3380CC4-5D6E-409C-BE32-E72D297353CC}">
              <c16:uniqueId val="{00000000-CB33-4A67-9D38-88E36BE1FB5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CB33-4A67-9D38-88E36BE1FB5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72.400000000000006</c:v>
                </c:pt>
                <c:pt idx="1">
                  <c:v>73.599999999999994</c:v>
                </c:pt>
                <c:pt idx="2">
                  <c:v>74.900000000000006</c:v>
                </c:pt>
                <c:pt idx="3">
                  <c:v>73.2</c:v>
                </c:pt>
                <c:pt idx="4">
                  <c:v>74</c:v>
                </c:pt>
              </c:numCache>
            </c:numRef>
          </c:val>
          <c:extLst>
            <c:ext xmlns:c16="http://schemas.microsoft.com/office/drawing/2014/chart" uri="{C3380CC4-5D6E-409C-BE32-E72D297353CC}">
              <c16:uniqueId val="{00000000-AC36-42E3-9C14-B19CF5605AE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C36-42E3-9C14-B19CF5605AE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80.400000000000006</c:v>
                </c:pt>
                <c:pt idx="1">
                  <c:v>82.9</c:v>
                </c:pt>
                <c:pt idx="2">
                  <c:v>85.9</c:v>
                </c:pt>
                <c:pt idx="3">
                  <c:v>72.3</c:v>
                </c:pt>
                <c:pt idx="4">
                  <c:v>74.3</c:v>
                </c:pt>
              </c:numCache>
            </c:numRef>
          </c:val>
          <c:extLst>
            <c:ext xmlns:c16="http://schemas.microsoft.com/office/drawing/2014/chart" uri="{C3380CC4-5D6E-409C-BE32-E72D297353CC}">
              <c16:uniqueId val="{00000000-49AB-4A4C-9ED5-F73C6EF62B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9AB-4A4C-9ED5-F73C6EF62B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41857814</c:v>
                </c:pt>
                <c:pt idx="1">
                  <c:v>42053614</c:v>
                </c:pt>
                <c:pt idx="2">
                  <c:v>41943614</c:v>
                </c:pt>
                <c:pt idx="3">
                  <c:v>42135090</c:v>
                </c:pt>
                <c:pt idx="4">
                  <c:v>42400359</c:v>
                </c:pt>
              </c:numCache>
            </c:numRef>
          </c:val>
          <c:extLst>
            <c:ext xmlns:c16="http://schemas.microsoft.com/office/drawing/2014/chart" uri="{C3380CC4-5D6E-409C-BE32-E72D297353CC}">
              <c16:uniqueId val="{00000000-51EC-487F-B37D-D220CD5D2F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1EC-487F-B37D-D220CD5D2F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c:v>
                </c:pt>
                <c:pt idx="1">
                  <c:v>19.7</c:v>
                </c:pt>
                <c:pt idx="2">
                  <c:v>18.2</c:v>
                </c:pt>
                <c:pt idx="3">
                  <c:v>17.5</c:v>
                </c:pt>
                <c:pt idx="4">
                  <c:v>17.100000000000001</c:v>
                </c:pt>
              </c:numCache>
            </c:numRef>
          </c:val>
          <c:extLst>
            <c:ext xmlns:c16="http://schemas.microsoft.com/office/drawing/2014/chart" uri="{C3380CC4-5D6E-409C-BE32-E72D297353CC}">
              <c16:uniqueId val="{00000000-3E10-4205-B85E-AF31CDDA35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E10-4205-B85E-AF31CDDA35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63.3</c:v>
                </c:pt>
                <c:pt idx="1">
                  <c:v>63.4</c:v>
                </c:pt>
                <c:pt idx="2">
                  <c:v>69.900000000000006</c:v>
                </c:pt>
                <c:pt idx="3">
                  <c:v>66.7</c:v>
                </c:pt>
                <c:pt idx="4">
                  <c:v>68.5</c:v>
                </c:pt>
              </c:numCache>
            </c:numRef>
          </c:val>
          <c:extLst>
            <c:ext xmlns:c16="http://schemas.microsoft.com/office/drawing/2014/chart" uri="{C3380CC4-5D6E-409C-BE32-E72D297353CC}">
              <c16:uniqueId val="{00000000-8472-4349-B69B-E043EC3E28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472-4349-B69B-E043EC3E28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10134</c:v>
                </c:pt>
                <c:pt idx="1">
                  <c:v>10683</c:v>
                </c:pt>
                <c:pt idx="2">
                  <c:v>9998</c:v>
                </c:pt>
                <c:pt idx="3">
                  <c:v>10393</c:v>
                </c:pt>
                <c:pt idx="4">
                  <c:v>10435</c:v>
                </c:pt>
              </c:numCache>
            </c:numRef>
          </c:val>
          <c:extLst>
            <c:ext xmlns:c16="http://schemas.microsoft.com/office/drawing/2014/chart" uri="{C3380CC4-5D6E-409C-BE32-E72D297353CC}">
              <c16:uniqueId val="{00000000-BB6D-495E-A257-747A91DFEAF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B6D-495E-A257-747A91DFEAF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31097</c:v>
                </c:pt>
                <c:pt idx="1">
                  <c:v>32804</c:v>
                </c:pt>
                <c:pt idx="2">
                  <c:v>33872</c:v>
                </c:pt>
                <c:pt idx="3">
                  <c:v>35572</c:v>
                </c:pt>
                <c:pt idx="4">
                  <c:v>35057</c:v>
                </c:pt>
              </c:numCache>
            </c:numRef>
          </c:val>
          <c:extLst>
            <c:ext xmlns:c16="http://schemas.microsoft.com/office/drawing/2014/chart" uri="{C3380CC4-5D6E-409C-BE32-E72D297353CC}">
              <c16:uniqueId val="{00000000-FDE4-4AEF-8CB6-8AFBE5CF144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DE4-4AEF-8CB6-8AFBE5CF144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75.599999999999994</c:v>
                </c:pt>
                <c:pt idx="1">
                  <c:v>72.7</c:v>
                </c:pt>
                <c:pt idx="2">
                  <c:v>75.2</c:v>
                </c:pt>
                <c:pt idx="3">
                  <c:v>65.599999999999994</c:v>
                </c:pt>
                <c:pt idx="4">
                  <c:v>66.5</c:v>
                </c:pt>
              </c:numCache>
            </c:numRef>
          </c:val>
          <c:extLst>
            <c:ext xmlns:c16="http://schemas.microsoft.com/office/drawing/2014/chart" uri="{C3380CC4-5D6E-409C-BE32-E72D297353CC}">
              <c16:uniqueId val="{00000000-1BBD-4DAB-A75B-C4BD1E138C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BBD-4DAB-A75B-C4BD1E138C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秋田県男鹿市　男鹿みなと市民病院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24014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10936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98.8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90.4</v>
      </c>
      <c r="DE33" s="129"/>
      <c r="DF33" s="129"/>
      <c r="DG33" s="129"/>
      <c r="DH33" s="129"/>
      <c r="DI33" s="129"/>
      <c r="DJ33" s="129"/>
      <c r="DK33" s="129"/>
      <c r="DL33" s="129"/>
      <c r="DM33" s="129"/>
      <c r="DN33" s="129"/>
      <c r="DO33" s="129"/>
      <c r="DP33" s="129"/>
      <c r="DQ33" s="129"/>
      <c r="DR33" s="130"/>
      <c r="DS33" s="128">
        <f>データ!AU7</f>
        <v>92.3</v>
      </c>
      <c r="DT33" s="129"/>
      <c r="DU33" s="129"/>
      <c r="DV33" s="129"/>
      <c r="DW33" s="129"/>
      <c r="DX33" s="129"/>
      <c r="DY33" s="129"/>
      <c r="DZ33" s="129"/>
      <c r="EA33" s="129"/>
      <c r="EB33" s="129"/>
      <c r="EC33" s="129"/>
      <c r="ED33" s="129"/>
      <c r="EE33" s="129"/>
      <c r="EF33" s="129"/>
      <c r="EG33" s="130"/>
      <c r="EH33" s="128">
        <f>データ!AV7</f>
        <v>86.1</v>
      </c>
      <c r="EI33" s="129"/>
      <c r="EJ33" s="129"/>
      <c r="EK33" s="129"/>
      <c r="EL33" s="129"/>
      <c r="EM33" s="129"/>
      <c r="EN33" s="129"/>
      <c r="EO33" s="129"/>
      <c r="EP33" s="129"/>
      <c r="EQ33" s="129"/>
      <c r="ER33" s="129"/>
      <c r="ES33" s="129"/>
      <c r="ET33" s="129"/>
      <c r="EU33" s="129"/>
      <c r="EV33" s="130"/>
      <c r="EW33" s="128">
        <f>データ!AW7</f>
        <v>90.9</v>
      </c>
      <c r="EX33" s="129"/>
      <c r="EY33" s="129"/>
      <c r="EZ33" s="129"/>
      <c r="FA33" s="129"/>
      <c r="FB33" s="129"/>
      <c r="FC33" s="129"/>
      <c r="FD33" s="129"/>
      <c r="FE33" s="129"/>
      <c r="FF33" s="129"/>
      <c r="FG33" s="129"/>
      <c r="FH33" s="129"/>
      <c r="FI33" s="129"/>
      <c r="FJ33" s="129"/>
      <c r="FK33" s="130"/>
      <c r="FL33" s="128">
        <f>データ!AX7</f>
        <v>88.8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87.3</v>
      </c>
      <c r="GS33" s="129"/>
      <c r="GT33" s="129"/>
      <c r="GU33" s="129"/>
      <c r="GV33" s="129"/>
      <c r="GW33" s="129"/>
      <c r="GX33" s="129"/>
      <c r="GY33" s="129"/>
      <c r="GZ33" s="129"/>
      <c r="HA33" s="129"/>
      <c r="HB33" s="129"/>
      <c r="HC33" s="129"/>
      <c r="HD33" s="129"/>
      <c r="HE33" s="129"/>
      <c r="HF33" s="130"/>
      <c r="HG33" s="128">
        <f>データ!BF7</f>
        <v>89.1</v>
      </c>
      <c r="HH33" s="129"/>
      <c r="HI33" s="129"/>
      <c r="HJ33" s="129"/>
      <c r="HK33" s="129"/>
      <c r="HL33" s="129"/>
      <c r="HM33" s="129"/>
      <c r="HN33" s="129"/>
      <c r="HO33" s="129"/>
      <c r="HP33" s="129"/>
      <c r="HQ33" s="129"/>
      <c r="HR33" s="129"/>
      <c r="HS33" s="129"/>
      <c r="HT33" s="129"/>
      <c r="HU33" s="130"/>
      <c r="HV33" s="128">
        <f>データ!BG7</f>
        <v>82.8</v>
      </c>
      <c r="HW33" s="129"/>
      <c r="HX33" s="129"/>
      <c r="HY33" s="129"/>
      <c r="HZ33" s="129"/>
      <c r="IA33" s="129"/>
      <c r="IB33" s="129"/>
      <c r="IC33" s="129"/>
      <c r="ID33" s="129"/>
      <c r="IE33" s="129"/>
      <c r="IF33" s="129"/>
      <c r="IG33" s="129"/>
      <c r="IH33" s="129"/>
      <c r="II33" s="129"/>
      <c r="IJ33" s="130"/>
      <c r="IK33" s="128">
        <f>データ!BH7</f>
        <v>87.6</v>
      </c>
      <c r="IL33" s="129"/>
      <c r="IM33" s="129"/>
      <c r="IN33" s="129"/>
      <c r="IO33" s="129"/>
      <c r="IP33" s="129"/>
      <c r="IQ33" s="129"/>
      <c r="IR33" s="129"/>
      <c r="IS33" s="129"/>
      <c r="IT33" s="129"/>
      <c r="IU33" s="129"/>
      <c r="IV33" s="129"/>
      <c r="IW33" s="129"/>
      <c r="IX33" s="129"/>
      <c r="IY33" s="130"/>
      <c r="IZ33" s="128">
        <f>データ!BI7</f>
        <v>86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79.2</v>
      </c>
      <c r="KG33" s="129"/>
      <c r="KH33" s="129"/>
      <c r="KI33" s="129"/>
      <c r="KJ33" s="129"/>
      <c r="KK33" s="129"/>
      <c r="KL33" s="129"/>
      <c r="KM33" s="129"/>
      <c r="KN33" s="129"/>
      <c r="KO33" s="129"/>
      <c r="KP33" s="129"/>
      <c r="KQ33" s="129"/>
      <c r="KR33" s="129"/>
      <c r="KS33" s="129"/>
      <c r="KT33" s="130"/>
      <c r="KU33" s="128">
        <f>データ!BQ7</f>
        <v>78.5</v>
      </c>
      <c r="KV33" s="129"/>
      <c r="KW33" s="129"/>
      <c r="KX33" s="129"/>
      <c r="KY33" s="129"/>
      <c r="KZ33" s="129"/>
      <c r="LA33" s="129"/>
      <c r="LB33" s="129"/>
      <c r="LC33" s="129"/>
      <c r="LD33" s="129"/>
      <c r="LE33" s="129"/>
      <c r="LF33" s="129"/>
      <c r="LG33" s="129"/>
      <c r="LH33" s="129"/>
      <c r="LI33" s="130"/>
      <c r="LJ33" s="128">
        <f>データ!BR7</f>
        <v>71.400000000000006</v>
      </c>
      <c r="LK33" s="129"/>
      <c r="LL33" s="129"/>
      <c r="LM33" s="129"/>
      <c r="LN33" s="129"/>
      <c r="LO33" s="129"/>
      <c r="LP33" s="129"/>
      <c r="LQ33" s="129"/>
      <c r="LR33" s="129"/>
      <c r="LS33" s="129"/>
      <c r="LT33" s="129"/>
      <c r="LU33" s="129"/>
      <c r="LV33" s="129"/>
      <c r="LW33" s="129"/>
      <c r="LX33" s="130"/>
      <c r="LY33" s="128">
        <f>データ!BS7</f>
        <v>69.099999999999994</v>
      </c>
      <c r="LZ33" s="129"/>
      <c r="MA33" s="129"/>
      <c r="MB33" s="129"/>
      <c r="MC33" s="129"/>
      <c r="MD33" s="129"/>
      <c r="ME33" s="129"/>
      <c r="MF33" s="129"/>
      <c r="MG33" s="129"/>
      <c r="MH33" s="129"/>
      <c r="MI33" s="129"/>
      <c r="MJ33" s="129"/>
      <c r="MK33" s="129"/>
      <c r="ML33" s="129"/>
      <c r="MM33" s="130"/>
      <c r="MN33" s="128">
        <f>データ!BT7</f>
        <v>70.8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31097</v>
      </c>
      <c r="Q55" s="138"/>
      <c r="R55" s="138"/>
      <c r="S55" s="138"/>
      <c r="T55" s="138"/>
      <c r="U55" s="138"/>
      <c r="V55" s="138"/>
      <c r="W55" s="138"/>
      <c r="X55" s="138"/>
      <c r="Y55" s="138"/>
      <c r="Z55" s="138"/>
      <c r="AA55" s="138"/>
      <c r="AB55" s="138"/>
      <c r="AC55" s="138"/>
      <c r="AD55" s="139"/>
      <c r="AE55" s="137">
        <f>データ!CB7</f>
        <v>32804</v>
      </c>
      <c r="AF55" s="138"/>
      <c r="AG55" s="138"/>
      <c r="AH55" s="138"/>
      <c r="AI55" s="138"/>
      <c r="AJ55" s="138"/>
      <c r="AK55" s="138"/>
      <c r="AL55" s="138"/>
      <c r="AM55" s="138"/>
      <c r="AN55" s="138"/>
      <c r="AO55" s="138"/>
      <c r="AP55" s="138"/>
      <c r="AQ55" s="138"/>
      <c r="AR55" s="138"/>
      <c r="AS55" s="139"/>
      <c r="AT55" s="137">
        <f>データ!CC7</f>
        <v>33872</v>
      </c>
      <c r="AU55" s="138"/>
      <c r="AV55" s="138"/>
      <c r="AW55" s="138"/>
      <c r="AX55" s="138"/>
      <c r="AY55" s="138"/>
      <c r="AZ55" s="138"/>
      <c r="BA55" s="138"/>
      <c r="BB55" s="138"/>
      <c r="BC55" s="138"/>
      <c r="BD55" s="138"/>
      <c r="BE55" s="138"/>
      <c r="BF55" s="138"/>
      <c r="BG55" s="138"/>
      <c r="BH55" s="139"/>
      <c r="BI55" s="137">
        <f>データ!CD7</f>
        <v>35572</v>
      </c>
      <c r="BJ55" s="138"/>
      <c r="BK55" s="138"/>
      <c r="BL55" s="138"/>
      <c r="BM55" s="138"/>
      <c r="BN55" s="138"/>
      <c r="BO55" s="138"/>
      <c r="BP55" s="138"/>
      <c r="BQ55" s="138"/>
      <c r="BR55" s="138"/>
      <c r="BS55" s="138"/>
      <c r="BT55" s="138"/>
      <c r="BU55" s="138"/>
      <c r="BV55" s="138"/>
      <c r="BW55" s="139"/>
      <c r="BX55" s="137">
        <f>データ!CE7</f>
        <v>35057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10134</v>
      </c>
      <c r="DE55" s="138"/>
      <c r="DF55" s="138"/>
      <c r="DG55" s="138"/>
      <c r="DH55" s="138"/>
      <c r="DI55" s="138"/>
      <c r="DJ55" s="138"/>
      <c r="DK55" s="138"/>
      <c r="DL55" s="138"/>
      <c r="DM55" s="138"/>
      <c r="DN55" s="138"/>
      <c r="DO55" s="138"/>
      <c r="DP55" s="138"/>
      <c r="DQ55" s="138"/>
      <c r="DR55" s="139"/>
      <c r="DS55" s="137">
        <f>データ!CM7</f>
        <v>10683</v>
      </c>
      <c r="DT55" s="138"/>
      <c r="DU55" s="138"/>
      <c r="DV55" s="138"/>
      <c r="DW55" s="138"/>
      <c r="DX55" s="138"/>
      <c r="DY55" s="138"/>
      <c r="DZ55" s="138"/>
      <c r="EA55" s="138"/>
      <c r="EB55" s="138"/>
      <c r="EC55" s="138"/>
      <c r="ED55" s="138"/>
      <c r="EE55" s="138"/>
      <c r="EF55" s="138"/>
      <c r="EG55" s="139"/>
      <c r="EH55" s="137">
        <f>データ!CN7</f>
        <v>9998</v>
      </c>
      <c r="EI55" s="138"/>
      <c r="EJ55" s="138"/>
      <c r="EK55" s="138"/>
      <c r="EL55" s="138"/>
      <c r="EM55" s="138"/>
      <c r="EN55" s="138"/>
      <c r="EO55" s="138"/>
      <c r="EP55" s="138"/>
      <c r="EQ55" s="138"/>
      <c r="ER55" s="138"/>
      <c r="ES55" s="138"/>
      <c r="ET55" s="138"/>
      <c r="EU55" s="138"/>
      <c r="EV55" s="139"/>
      <c r="EW55" s="137">
        <f>データ!CO7</f>
        <v>10393</v>
      </c>
      <c r="EX55" s="138"/>
      <c r="EY55" s="138"/>
      <c r="EZ55" s="138"/>
      <c r="FA55" s="138"/>
      <c r="FB55" s="138"/>
      <c r="FC55" s="138"/>
      <c r="FD55" s="138"/>
      <c r="FE55" s="138"/>
      <c r="FF55" s="138"/>
      <c r="FG55" s="138"/>
      <c r="FH55" s="138"/>
      <c r="FI55" s="138"/>
      <c r="FJ55" s="138"/>
      <c r="FK55" s="139"/>
      <c r="FL55" s="137">
        <f>データ!CP7</f>
        <v>10435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63.3</v>
      </c>
      <c r="GS55" s="129"/>
      <c r="GT55" s="129"/>
      <c r="GU55" s="129"/>
      <c r="GV55" s="129"/>
      <c r="GW55" s="129"/>
      <c r="GX55" s="129"/>
      <c r="GY55" s="129"/>
      <c r="GZ55" s="129"/>
      <c r="HA55" s="129"/>
      <c r="HB55" s="129"/>
      <c r="HC55" s="129"/>
      <c r="HD55" s="129"/>
      <c r="HE55" s="129"/>
      <c r="HF55" s="130"/>
      <c r="HG55" s="128">
        <f>データ!CX7</f>
        <v>63.4</v>
      </c>
      <c r="HH55" s="129"/>
      <c r="HI55" s="129"/>
      <c r="HJ55" s="129"/>
      <c r="HK55" s="129"/>
      <c r="HL55" s="129"/>
      <c r="HM55" s="129"/>
      <c r="HN55" s="129"/>
      <c r="HO55" s="129"/>
      <c r="HP55" s="129"/>
      <c r="HQ55" s="129"/>
      <c r="HR55" s="129"/>
      <c r="HS55" s="129"/>
      <c r="HT55" s="129"/>
      <c r="HU55" s="130"/>
      <c r="HV55" s="128">
        <f>データ!CY7</f>
        <v>69.900000000000006</v>
      </c>
      <c r="HW55" s="129"/>
      <c r="HX55" s="129"/>
      <c r="HY55" s="129"/>
      <c r="HZ55" s="129"/>
      <c r="IA55" s="129"/>
      <c r="IB55" s="129"/>
      <c r="IC55" s="129"/>
      <c r="ID55" s="129"/>
      <c r="IE55" s="129"/>
      <c r="IF55" s="129"/>
      <c r="IG55" s="129"/>
      <c r="IH55" s="129"/>
      <c r="II55" s="129"/>
      <c r="IJ55" s="130"/>
      <c r="IK55" s="128">
        <f>データ!CZ7</f>
        <v>66.7</v>
      </c>
      <c r="IL55" s="129"/>
      <c r="IM55" s="129"/>
      <c r="IN55" s="129"/>
      <c r="IO55" s="129"/>
      <c r="IP55" s="129"/>
      <c r="IQ55" s="129"/>
      <c r="IR55" s="129"/>
      <c r="IS55" s="129"/>
      <c r="IT55" s="129"/>
      <c r="IU55" s="129"/>
      <c r="IV55" s="129"/>
      <c r="IW55" s="129"/>
      <c r="IX55" s="129"/>
      <c r="IY55" s="130"/>
      <c r="IZ55" s="128">
        <f>データ!DA7</f>
        <v>68.5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v>
      </c>
      <c r="KG55" s="129"/>
      <c r="KH55" s="129"/>
      <c r="KI55" s="129"/>
      <c r="KJ55" s="129"/>
      <c r="KK55" s="129"/>
      <c r="KL55" s="129"/>
      <c r="KM55" s="129"/>
      <c r="KN55" s="129"/>
      <c r="KO55" s="129"/>
      <c r="KP55" s="129"/>
      <c r="KQ55" s="129"/>
      <c r="KR55" s="129"/>
      <c r="KS55" s="129"/>
      <c r="KT55" s="130"/>
      <c r="KU55" s="128">
        <f>データ!DI7</f>
        <v>19.7</v>
      </c>
      <c r="KV55" s="129"/>
      <c r="KW55" s="129"/>
      <c r="KX55" s="129"/>
      <c r="KY55" s="129"/>
      <c r="KZ55" s="129"/>
      <c r="LA55" s="129"/>
      <c r="LB55" s="129"/>
      <c r="LC55" s="129"/>
      <c r="LD55" s="129"/>
      <c r="LE55" s="129"/>
      <c r="LF55" s="129"/>
      <c r="LG55" s="129"/>
      <c r="LH55" s="129"/>
      <c r="LI55" s="130"/>
      <c r="LJ55" s="128">
        <f>データ!DJ7</f>
        <v>18.2</v>
      </c>
      <c r="LK55" s="129"/>
      <c r="LL55" s="129"/>
      <c r="LM55" s="129"/>
      <c r="LN55" s="129"/>
      <c r="LO55" s="129"/>
      <c r="LP55" s="129"/>
      <c r="LQ55" s="129"/>
      <c r="LR55" s="129"/>
      <c r="LS55" s="129"/>
      <c r="LT55" s="129"/>
      <c r="LU55" s="129"/>
      <c r="LV55" s="129"/>
      <c r="LW55" s="129"/>
      <c r="LX55" s="130"/>
      <c r="LY55" s="128">
        <f>データ!DK7</f>
        <v>17.5</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75.599999999999994</v>
      </c>
      <c r="Q79" s="129"/>
      <c r="R79" s="129"/>
      <c r="S79" s="129"/>
      <c r="T79" s="129"/>
      <c r="U79" s="129"/>
      <c r="V79" s="129"/>
      <c r="W79" s="129"/>
      <c r="X79" s="129"/>
      <c r="Y79" s="129"/>
      <c r="Z79" s="129"/>
      <c r="AA79" s="129"/>
      <c r="AB79" s="129"/>
      <c r="AC79" s="129"/>
      <c r="AD79" s="130"/>
      <c r="AE79" s="128">
        <f>データ!DT7</f>
        <v>72.7</v>
      </c>
      <c r="AF79" s="129"/>
      <c r="AG79" s="129"/>
      <c r="AH79" s="129"/>
      <c r="AI79" s="129"/>
      <c r="AJ79" s="129"/>
      <c r="AK79" s="129"/>
      <c r="AL79" s="129"/>
      <c r="AM79" s="129"/>
      <c r="AN79" s="129"/>
      <c r="AO79" s="129"/>
      <c r="AP79" s="129"/>
      <c r="AQ79" s="129"/>
      <c r="AR79" s="129"/>
      <c r="AS79" s="130"/>
      <c r="AT79" s="128">
        <f>データ!DU7</f>
        <v>75.2</v>
      </c>
      <c r="AU79" s="129"/>
      <c r="AV79" s="129"/>
      <c r="AW79" s="129"/>
      <c r="AX79" s="129"/>
      <c r="AY79" s="129"/>
      <c r="AZ79" s="129"/>
      <c r="BA79" s="129"/>
      <c r="BB79" s="129"/>
      <c r="BC79" s="129"/>
      <c r="BD79" s="129"/>
      <c r="BE79" s="129"/>
      <c r="BF79" s="129"/>
      <c r="BG79" s="129"/>
      <c r="BH79" s="130"/>
      <c r="BI79" s="128">
        <f>データ!DV7</f>
        <v>65.599999999999994</v>
      </c>
      <c r="BJ79" s="129"/>
      <c r="BK79" s="129"/>
      <c r="BL79" s="129"/>
      <c r="BM79" s="129"/>
      <c r="BN79" s="129"/>
      <c r="BO79" s="129"/>
      <c r="BP79" s="129"/>
      <c r="BQ79" s="129"/>
      <c r="BR79" s="129"/>
      <c r="BS79" s="129"/>
      <c r="BT79" s="129"/>
      <c r="BU79" s="129"/>
      <c r="BV79" s="129"/>
      <c r="BW79" s="130"/>
      <c r="BX79" s="128">
        <f>データ!DW7</f>
        <v>66.5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72.400000000000006</v>
      </c>
      <c r="DH79" s="129"/>
      <c r="DI79" s="129"/>
      <c r="DJ79" s="129"/>
      <c r="DK79" s="129"/>
      <c r="DL79" s="129"/>
      <c r="DM79" s="129"/>
      <c r="DN79" s="129"/>
      <c r="DO79" s="129"/>
      <c r="DP79" s="129"/>
      <c r="DQ79" s="129"/>
      <c r="DR79" s="129"/>
      <c r="DS79" s="129"/>
      <c r="DT79" s="129"/>
      <c r="DU79" s="130"/>
      <c r="DV79" s="128">
        <f>データ!EE7</f>
        <v>73.599999999999994</v>
      </c>
      <c r="DW79" s="129"/>
      <c r="DX79" s="129"/>
      <c r="DY79" s="129"/>
      <c r="DZ79" s="129"/>
      <c r="EA79" s="129"/>
      <c r="EB79" s="129"/>
      <c r="EC79" s="129"/>
      <c r="ED79" s="129"/>
      <c r="EE79" s="129"/>
      <c r="EF79" s="129"/>
      <c r="EG79" s="129"/>
      <c r="EH79" s="129"/>
      <c r="EI79" s="129"/>
      <c r="EJ79" s="130"/>
      <c r="EK79" s="128">
        <f>データ!EF7</f>
        <v>74.900000000000006</v>
      </c>
      <c r="EL79" s="129"/>
      <c r="EM79" s="129"/>
      <c r="EN79" s="129"/>
      <c r="EO79" s="129"/>
      <c r="EP79" s="129"/>
      <c r="EQ79" s="129"/>
      <c r="ER79" s="129"/>
      <c r="ES79" s="129"/>
      <c r="ET79" s="129"/>
      <c r="EU79" s="129"/>
      <c r="EV79" s="129"/>
      <c r="EW79" s="129"/>
      <c r="EX79" s="129"/>
      <c r="EY79" s="130"/>
      <c r="EZ79" s="128">
        <f>データ!EG7</f>
        <v>73.2</v>
      </c>
      <c r="FA79" s="129"/>
      <c r="FB79" s="129"/>
      <c r="FC79" s="129"/>
      <c r="FD79" s="129"/>
      <c r="FE79" s="129"/>
      <c r="FF79" s="129"/>
      <c r="FG79" s="129"/>
      <c r="FH79" s="129"/>
      <c r="FI79" s="129"/>
      <c r="FJ79" s="129"/>
      <c r="FK79" s="129"/>
      <c r="FL79" s="129"/>
      <c r="FM79" s="129"/>
      <c r="FN79" s="130"/>
      <c r="FO79" s="128">
        <f>データ!EH7</f>
        <v>74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80.400000000000006</v>
      </c>
      <c r="GU79" s="129"/>
      <c r="GV79" s="129"/>
      <c r="GW79" s="129"/>
      <c r="GX79" s="129"/>
      <c r="GY79" s="129"/>
      <c r="GZ79" s="129"/>
      <c r="HA79" s="129"/>
      <c r="HB79" s="129"/>
      <c r="HC79" s="129"/>
      <c r="HD79" s="129"/>
      <c r="HE79" s="129"/>
      <c r="HF79" s="129"/>
      <c r="HG79" s="129"/>
      <c r="HH79" s="130"/>
      <c r="HI79" s="128">
        <f>データ!EP7</f>
        <v>82.9</v>
      </c>
      <c r="HJ79" s="129"/>
      <c r="HK79" s="129"/>
      <c r="HL79" s="129"/>
      <c r="HM79" s="129"/>
      <c r="HN79" s="129"/>
      <c r="HO79" s="129"/>
      <c r="HP79" s="129"/>
      <c r="HQ79" s="129"/>
      <c r="HR79" s="129"/>
      <c r="HS79" s="129"/>
      <c r="HT79" s="129"/>
      <c r="HU79" s="129"/>
      <c r="HV79" s="129"/>
      <c r="HW79" s="130"/>
      <c r="HX79" s="128">
        <f>データ!EQ7</f>
        <v>85.9</v>
      </c>
      <c r="HY79" s="129"/>
      <c r="HZ79" s="129"/>
      <c r="IA79" s="129"/>
      <c r="IB79" s="129"/>
      <c r="IC79" s="129"/>
      <c r="ID79" s="129"/>
      <c r="IE79" s="129"/>
      <c r="IF79" s="129"/>
      <c r="IG79" s="129"/>
      <c r="IH79" s="129"/>
      <c r="II79" s="129"/>
      <c r="IJ79" s="129"/>
      <c r="IK79" s="129"/>
      <c r="IL79" s="130"/>
      <c r="IM79" s="128">
        <f>データ!ER7</f>
        <v>72.3</v>
      </c>
      <c r="IN79" s="129"/>
      <c r="IO79" s="129"/>
      <c r="IP79" s="129"/>
      <c r="IQ79" s="129"/>
      <c r="IR79" s="129"/>
      <c r="IS79" s="129"/>
      <c r="IT79" s="129"/>
      <c r="IU79" s="129"/>
      <c r="IV79" s="129"/>
      <c r="IW79" s="129"/>
      <c r="IX79" s="129"/>
      <c r="IY79" s="129"/>
      <c r="IZ79" s="129"/>
      <c r="JA79" s="130"/>
      <c r="JB79" s="128">
        <f>データ!ES7</f>
        <v>74.3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41857814</v>
      </c>
      <c r="KH79" s="138"/>
      <c r="KI79" s="138"/>
      <c r="KJ79" s="138"/>
      <c r="KK79" s="138"/>
      <c r="KL79" s="138"/>
      <c r="KM79" s="138"/>
      <c r="KN79" s="138"/>
      <c r="KO79" s="138"/>
      <c r="KP79" s="138"/>
      <c r="KQ79" s="138"/>
      <c r="KR79" s="138"/>
      <c r="KS79" s="138"/>
      <c r="KT79" s="138"/>
      <c r="KU79" s="139"/>
      <c r="KV79" s="137">
        <f>データ!FA7</f>
        <v>42053614</v>
      </c>
      <c r="KW79" s="138"/>
      <c r="KX79" s="138"/>
      <c r="KY79" s="138"/>
      <c r="KZ79" s="138"/>
      <c r="LA79" s="138"/>
      <c r="LB79" s="138"/>
      <c r="LC79" s="138"/>
      <c r="LD79" s="138"/>
      <c r="LE79" s="138"/>
      <c r="LF79" s="138"/>
      <c r="LG79" s="138"/>
      <c r="LH79" s="138"/>
      <c r="LI79" s="138"/>
      <c r="LJ79" s="139"/>
      <c r="LK79" s="137">
        <f>データ!FB7</f>
        <v>41943614</v>
      </c>
      <c r="LL79" s="138"/>
      <c r="LM79" s="138"/>
      <c r="LN79" s="138"/>
      <c r="LO79" s="138"/>
      <c r="LP79" s="138"/>
      <c r="LQ79" s="138"/>
      <c r="LR79" s="138"/>
      <c r="LS79" s="138"/>
      <c r="LT79" s="138"/>
      <c r="LU79" s="138"/>
      <c r="LV79" s="138"/>
      <c r="LW79" s="138"/>
      <c r="LX79" s="138"/>
      <c r="LY79" s="139"/>
      <c r="LZ79" s="137">
        <f>データ!FC7</f>
        <v>42135090</v>
      </c>
      <c r="MA79" s="138"/>
      <c r="MB79" s="138"/>
      <c r="MC79" s="138"/>
      <c r="MD79" s="138"/>
      <c r="ME79" s="138"/>
      <c r="MF79" s="138"/>
      <c r="MG79" s="138"/>
      <c r="MH79" s="138"/>
      <c r="MI79" s="138"/>
      <c r="MJ79" s="138"/>
      <c r="MK79" s="138"/>
      <c r="ML79" s="138"/>
      <c r="MM79" s="138"/>
      <c r="MN79" s="139"/>
      <c r="MO79" s="137">
        <f>データ!FD7</f>
        <v>42400359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Ibwgcebbhgni+sSAFYyHXEHuV9vuNBVi2xe9eGaDKl3V3ExvfGMUl8yjc9gY2NsOX9Dw///ZTowczLNTXdwsA==" saltValue="wfQ+gVRbNcl2mBeN+SbLj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160</v>
      </c>
      <c r="BG5" s="49" t="s">
        <v>149</v>
      </c>
      <c r="BH5" s="49" t="s">
        <v>161</v>
      </c>
      <c r="BI5" s="49" t="s">
        <v>162</v>
      </c>
      <c r="BJ5" s="49" t="s">
        <v>152</v>
      </c>
      <c r="BK5" s="49" t="s">
        <v>153</v>
      </c>
      <c r="BL5" s="49" t="s">
        <v>154</v>
      </c>
      <c r="BM5" s="49" t="s">
        <v>155</v>
      </c>
      <c r="BN5" s="49" t="s">
        <v>156</v>
      </c>
      <c r="BO5" s="49" t="s">
        <v>157</v>
      </c>
      <c r="BP5" s="49" t="s">
        <v>163</v>
      </c>
      <c r="BQ5" s="49" t="s">
        <v>148</v>
      </c>
      <c r="BR5" s="49" t="s">
        <v>149</v>
      </c>
      <c r="BS5" s="49" t="s">
        <v>161</v>
      </c>
      <c r="BT5" s="49" t="s">
        <v>159</v>
      </c>
      <c r="BU5" s="49" t="s">
        <v>152</v>
      </c>
      <c r="BV5" s="49" t="s">
        <v>153</v>
      </c>
      <c r="BW5" s="49" t="s">
        <v>154</v>
      </c>
      <c r="BX5" s="49" t="s">
        <v>155</v>
      </c>
      <c r="BY5" s="49" t="s">
        <v>156</v>
      </c>
      <c r="BZ5" s="49" t="s">
        <v>157</v>
      </c>
      <c r="CA5" s="49" t="s">
        <v>163</v>
      </c>
      <c r="CB5" s="49" t="s">
        <v>164</v>
      </c>
      <c r="CC5" s="49" t="s">
        <v>149</v>
      </c>
      <c r="CD5" s="49" t="s">
        <v>161</v>
      </c>
      <c r="CE5" s="49" t="s">
        <v>165</v>
      </c>
      <c r="CF5" s="49" t="s">
        <v>152</v>
      </c>
      <c r="CG5" s="49" t="s">
        <v>153</v>
      </c>
      <c r="CH5" s="49" t="s">
        <v>154</v>
      </c>
      <c r="CI5" s="49" t="s">
        <v>155</v>
      </c>
      <c r="CJ5" s="49" t="s">
        <v>156</v>
      </c>
      <c r="CK5" s="49" t="s">
        <v>157</v>
      </c>
      <c r="CL5" s="49" t="s">
        <v>163</v>
      </c>
      <c r="CM5" s="49" t="s">
        <v>148</v>
      </c>
      <c r="CN5" s="49" t="s">
        <v>149</v>
      </c>
      <c r="CO5" s="49" t="s">
        <v>150</v>
      </c>
      <c r="CP5" s="49" t="s">
        <v>159</v>
      </c>
      <c r="CQ5" s="49" t="s">
        <v>152</v>
      </c>
      <c r="CR5" s="49" t="s">
        <v>153</v>
      </c>
      <c r="CS5" s="49" t="s">
        <v>154</v>
      </c>
      <c r="CT5" s="49" t="s">
        <v>155</v>
      </c>
      <c r="CU5" s="49" t="s">
        <v>156</v>
      </c>
      <c r="CV5" s="49" t="s">
        <v>157</v>
      </c>
      <c r="CW5" s="49" t="s">
        <v>163</v>
      </c>
      <c r="CX5" s="49" t="s">
        <v>148</v>
      </c>
      <c r="CY5" s="49" t="s">
        <v>166</v>
      </c>
      <c r="CZ5" s="49" t="s">
        <v>150</v>
      </c>
      <c r="DA5" s="49" t="s">
        <v>159</v>
      </c>
      <c r="DB5" s="49" t="s">
        <v>152</v>
      </c>
      <c r="DC5" s="49" t="s">
        <v>153</v>
      </c>
      <c r="DD5" s="49" t="s">
        <v>154</v>
      </c>
      <c r="DE5" s="49" t="s">
        <v>155</v>
      </c>
      <c r="DF5" s="49" t="s">
        <v>156</v>
      </c>
      <c r="DG5" s="49" t="s">
        <v>157</v>
      </c>
      <c r="DH5" s="49" t="s">
        <v>163</v>
      </c>
      <c r="DI5" s="49" t="s">
        <v>148</v>
      </c>
      <c r="DJ5" s="49" t="s">
        <v>167</v>
      </c>
      <c r="DK5" s="49" t="s">
        <v>150</v>
      </c>
      <c r="DL5" s="49" t="s">
        <v>162</v>
      </c>
      <c r="DM5" s="49" t="s">
        <v>152</v>
      </c>
      <c r="DN5" s="49" t="s">
        <v>153</v>
      </c>
      <c r="DO5" s="49" t="s">
        <v>154</v>
      </c>
      <c r="DP5" s="49" t="s">
        <v>155</v>
      </c>
      <c r="DQ5" s="49" t="s">
        <v>156</v>
      </c>
      <c r="DR5" s="49" t="s">
        <v>157</v>
      </c>
      <c r="DS5" s="49" t="s">
        <v>163</v>
      </c>
      <c r="DT5" s="49" t="s">
        <v>160</v>
      </c>
      <c r="DU5" s="49" t="s">
        <v>168</v>
      </c>
      <c r="DV5" s="49" t="s">
        <v>169</v>
      </c>
      <c r="DW5" s="49" t="s">
        <v>159</v>
      </c>
      <c r="DX5" s="49" t="s">
        <v>152</v>
      </c>
      <c r="DY5" s="49" t="s">
        <v>153</v>
      </c>
      <c r="DZ5" s="49" t="s">
        <v>154</v>
      </c>
      <c r="EA5" s="49" t="s">
        <v>155</v>
      </c>
      <c r="EB5" s="49" t="s">
        <v>156</v>
      </c>
      <c r="EC5" s="49" t="s">
        <v>157</v>
      </c>
      <c r="ED5" s="49" t="s">
        <v>163</v>
      </c>
      <c r="EE5" s="49" t="s">
        <v>160</v>
      </c>
      <c r="EF5" s="49" t="s">
        <v>149</v>
      </c>
      <c r="EG5" s="49" t="s">
        <v>161</v>
      </c>
      <c r="EH5" s="49" t="s">
        <v>159</v>
      </c>
      <c r="EI5" s="49" t="s">
        <v>152</v>
      </c>
      <c r="EJ5" s="49" t="s">
        <v>153</v>
      </c>
      <c r="EK5" s="49" t="s">
        <v>154</v>
      </c>
      <c r="EL5" s="49" t="s">
        <v>155</v>
      </c>
      <c r="EM5" s="49" t="s">
        <v>156</v>
      </c>
      <c r="EN5" s="49" t="s">
        <v>157</v>
      </c>
      <c r="EO5" s="49" t="s">
        <v>147</v>
      </c>
      <c r="EP5" s="49" t="s">
        <v>148</v>
      </c>
      <c r="EQ5" s="49" t="s">
        <v>170</v>
      </c>
      <c r="ER5" s="49" t="s">
        <v>150</v>
      </c>
      <c r="ES5" s="49" t="s">
        <v>159</v>
      </c>
      <c r="ET5" s="49" t="s">
        <v>152</v>
      </c>
      <c r="EU5" s="49" t="s">
        <v>153</v>
      </c>
      <c r="EV5" s="49" t="s">
        <v>154</v>
      </c>
      <c r="EW5" s="49" t="s">
        <v>155</v>
      </c>
      <c r="EX5" s="49" t="s">
        <v>156</v>
      </c>
      <c r="EY5" s="49" t="s">
        <v>171</v>
      </c>
      <c r="EZ5" s="49" t="s">
        <v>163</v>
      </c>
      <c r="FA5" s="49" t="s">
        <v>148</v>
      </c>
      <c r="FB5" s="49" t="s">
        <v>167</v>
      </c>
      <c r="FC5" s="49" t="s">
        <v>161</v>
      </c>
      <c r="FD5" s="49" t="s">
        <v>172</v>
      </c>
      <c r="FE5" s="49" t="s">
        <v>152</v>
      </c>
      <c r="FF5" s="49" t="s">
        <v>153</v>
      </c>
      <c r="FG5" s="49" t="s">
        <v>154</v>
      </c>
      <c r="FH5" s="49" t="s">
        <v>155</v>
      </c>
      <c r="FI5" s="49" t="s">
        <v>156</v>
      </c>
      <c r="FJ5" s="49" t="s">
        <v>157</v>
      </c>
    </row>
    <row r="6" spans="1:166" s="54" customFormat="1">
      <c r="A6" s="35" t="s">
        <v>173</v>
      </c>
      <c r="B6" s="50">
        <f>B8</f>
        <v>2023</v>
      </c>
      <c r="C6" s="50">
        <f t="shared" ref="C6:M6" si="2">C8</f>
        <v>52060</v>
      </c>
      <c r="D6" s="50">
        <f t="shared" si="2"/>
        <v>46</v>
      </c>
      <c r="E6" s="50">
        <f t="shared" si="2"/>
        <v>6</v>
      </c>
      <c r="F6" s="50">
        <f t="shared" si="2"/>
        <v>0</v>
      </c>
      <c r="G6" s="50">
        <f t="shared" si="2"/>
        <v>1</v>
      </c>
      <c r="H6" s="152" t="str">
        <f>IF(H8&lt;&gt;I8,H8,"")&amp;IF(I8&lt;&gt;J8,I8,"")&amp;"　"&amp;J8</f>
        <v>秋田県男鹿市　男鹿みなと市民病院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v>
      </c>
      <c r="S6" s="50" t="str">
        <f t="shared" si="3"/>
        <v>ド 透</v>
      </c>
      <c r="T6" s="50" t="str">
        <f t="shared" si="3"/>
        <v>救 臨 へ</v>
      </c>
      <c r="U6" s="51">
        <f>U8</f>
        <v>24014</v>
      </c>
      <c r="V6" s="51">
        <f>V8</f>
        <v>10936</v>
      </c>
      <c r="W6" s="50" t="str">
        <f>W8</f>
        <v>第２種該当</v>
      </c>
      <c r="X6" s="50" t="str">
        <f>X8</f>
        <v>第２種該当</v>
      </c>
      <c r="Y6" s="50" t="str">
        <f t="shared" si="3"/>
        <v>１０：１</v>
      </c>
      <c r="Z6" s="51">
        <f t="shared" si="3"/>
        <v>145</v>
      </c>
      <c r="AA6" s="51" t="str">
        <f t="shared" si="3"/>
        <v>-</v>
      </c>
      <c r="AB6" s="51" t="str">
        <f t="shared" si="3"/>
        <v>-</v>
      </c>
      <c r="AC6" s="51" t="str">
        <f t="shared" si="3"/>
        <v>-</v>
      </c>
      <c r="AD6" s="51" t="str">
        <f t="shared" si="3"/>
        <v>-</v>
      </c>
      <c r="AE6" s="51">
        <f t="shared" si="3"/>
        <v>145</v>
      </c>
      <c r="AF6" s="51">
        <f t="shared" si="3"/>
        <v>129</v>
      </c>
      <c r="AG6" s="51" t="str">
        <f t="shared" si="3"/>
        <v>-</v>
      </c>
      <c r="AH6" s="51">
        <f t="shared" si="3"/>
        <v>129</v>
      </c>
      <c r="AI6" s="52">
        <f>IF(AI8="-",NA(),AI8)</f>
        <v>100.6</v>
      </c>
      <c r="AJ6" s="52">
        <f t="shared" ref="AJ6:AR6" si="4">IF(AJ8="-",NA(),AJ8)</f>
        <v>101.8</v>
      </c>
      <c r="AK6" s="52">
        <f t="shared" si="4"/>
        <v>103</v>
      </c>
      <c r="AL6" s="52">
        <f t="shared" si="4"/>
        <v>105.4</v>
      </c>
      <c r="AM6" s="52">
        <f t="shared" si="4"/>
        <v>98.8</v>
      </c>
      <c r="AN6" s="52">
        <f t="shared" si="4"/>
        <v>96.9</v>
      </c>
      <c r="AO6" s="52">
        <f t="shared" si="4"/>
        <v>100.6</v>
      </c>
      <c r="AP6" s="52">
        <f t="shared" si="4"/>
        <v>105.9</v>
      </c>
      <c r="AQ6" s="52">
        <f t="shared" si="4"/>
        <v>104.3</v>
      </c>
      <c r="AR6" s="52">
        <f t="shared" si="4"/>
        <v>96.3</v>
      </c>
      <c r="AS6" s="52" t="str">
        <f>IF(AS8="-","【-】","【"&amp;SUBSTITUTE(TEXT(AS8,"#,##0.0"),"-","△")&amp;"】")</f>
        <v>【96.6】</v>
      </c>
      <c r="AT6" s="52">
        <f>IF(AT8="-",NA(),AT8)</f>
        <v>90.4</v>
      </c>
      <c r="AU6" s="52">
        <f t="shared" ref="AU6:BC6" si="5">IF(AU8="-",NA(),AU8)</f>
        <v>92.3</v>
      </c>
      <c r="AV6" s="52">
        <f t="shared" si="5"/>
        <v>86.1</v>
      </c>
      <c r="AW6" s="52">
        <f t="shared" si="5"/>
        <v>90.9</v>
      </c>
      <c r="AX6" s="52">
        <f t="shared" si="5"/>
        <v>88.8</v>
      </c>
      <c r="AY6" s="52">
        <f t="shared" si="5"/>
        <v>84.3</v>
      </c>
      <c r="AZ6" s="52">
        <f t="shared" si="5"/>
        <v>80.7</v>
      </c>
      <c r="BA6" s="52">
        <f t="shared" si="5"/>
        <v>82.2</v>
      </c>
      <c r="BB6" s="52">
        <f t="shared" si="5"/>
        <v>81.7</v>
      </c>
      <c r="BC6" s="52">
        <f t="shared" si="5"/>
        <v>81</v>
      </c>
      <c r="BD6" s="52" t="str">
        <f>IF(BD8="-","【-】","【"&amp;SUBSTITUTE(TEXT(BD8,"#,##0.0"),"-","△")&amp;"】")</f>
        <v>【86.6】</v>
      </c>
      <c r="BE6" s="52">
        <f>IF(BE8="-",NA(),BE8)</f>
        <v>87.3</v>
      </c>
      <c r="BF6" s="52">
        <f t="shared" ref="BF6:BN6" si="6">IF(BF8="-",NA(),BF8)</f>
        <v>89.1</v>
      </c>
      <c r="BG6" s="52">
        <f t="shared" si="6"/>
        <v>82.8</v>
      </c>
      <c r="BH6" s="52">
        <f t="shared" si="6"/>
        <v>87.6</v>
      </c>
      <c r="BI6" s="52">
        <f t="shared" si="6"/>
        <v>86</v>
      </c>
      <c r="BJ6" s="52">
        <f t="shared" si="6"/>
        <v>80.599999999999994</v>
      </c>
      <c r="BK6" s="52">
        <f t="shared" si="6"/>
        <v>77.099999999999994</v>
      </c>
      <c r="BL6" s="52">
        <f t="shared" si="6"/>
        <v>78.599999999999994</v>
      </c>
      <c r="BM6" s="52">
        <f t="shared" si="6"/>
        <v>78.099999999999994</v>
      </c>
      <c r="BN6" s="52">
        <f t="shared" si="6"/>
        <v>77.5</v>
      </c>
      <c r="BO6" s="52" t="str">
        <f>IF(BO8="-","【-】","【"&amp;SUBSTITUTE(TEXT(BO8,"#,##0.0"),"-","△")&amp;"】")</f>
        <v>【83.9】</v>
      </c>
      <c r="BP6" s="52">
        <f>IF(BP8="-",NA(),BP8)</f>
        <v>79.2</v>
      </c>
      <c r="BQ6" s="52">
        <f t="shared" ref="BQ6:BY6" si="7">IF(BQ8="-",NA(),BQ8)</f>
        <v>78.5</v>
      </c>
      <c r="BR6" s="52">
        <f t="shared" si="7"/>
        <v>71.400000000000006</v>
      </c>
      <c r="BS6" s="52">
        <f t="shared" si="7"/>
        <v>69.099999999999994</v>
      </c>
      <c r="BT6" s="52">
        <f t="shared" si="7"/>
        <v>70.8</v>
      </c>
      <c r="BU6" s="52">
        <f t="shared" si="7"/>
        <v>70.400000000000006</v>
      </c>
      <c r="BV6" s="52">
        <f t="shared" si="7"/>
        <v>65.8</v>
      </c>
      <c r="BW6" s="52">
        <f t="shared" si="7"/>
        <v>65</v>
      </c>
      <c r="BX6" s="52">
        <f t="shared" si="7"/>
        <v>63.3</v>
      </c>
      <c r="BY6" s="52">
        <f t="shared" si="7"/>
        <v>64.7</v>
      </c>
      <c r="BZ6" s="52" t="str">
        <f>IF(BZ8="-","【-】","【"&amp;SUBSTITUTE(TEXT(BZ8,"#,##0.0"),"-","△")&amp;"】")</f>
        <v>【68.7】</v>
      </c>
      <c r="CA6" s="53">
        <f>IF(CA8="-",NA(),CA8)</f>
        <v>31097</v>
      </c>
      <c r="CB6" s="53">
        <f t="shared" ref="CB6:CJ6" si="8">IF(CB8="-",NA(),CB8)</f>
        <v>32804</v>
      </c>
      <c r="CC6" s="53">
        <f t="shared" si="8"/>
        <v>33872</v>
      </c>
      <c r="CD6" s="53">
        <f t="shared" si="8"/>
        <v>35572</v>
      </c>
      <c r="CE6" s="53">
        <f t="shared" si="8"/>
        <v>35057</v>
      </c>
      <c r="CF6" s="53">
        <f t="shared" si="8"/>
        <v>35788</v>
      </c>
      <c r="CG6" s="53">
        <f t="shared" si="8"/>
        <v>37855</v>
      </c>
      <c r="CH6" s="53">
        <f t="shared" si="8"/>
        <v>39289</v>
      </c>
      <c r="CI6" s="53">
        <f t="shared" si="8"/>
        <v>40846</v>
      </c>
      <c r="CJ6" s="53">
        <f t="shared" si="8"/>
        <v>41075</v>
      </c>
      <c r="CK6" s="52" t="str">
        <f>IF(CK8="-","【-】","【"&amp;SUBSTITUTE(TEXT(CK8,"#,##0"),"-","△")&amp;"】")</f>
        <v>【62,428】</v>
      </c>
      <c r="CL6" s="53">
        <f>IF(CL8="-",NA(),CL8)</f>
        <v>10134</v>
      </c>
      <c r="CM6" s="53">
        <f t="shared" ref="CM6:CU6" si="9">IF(CM8="-",NA(),CM8)</f>
        <v>10683</v>
      </c>
      <c r="CN6" s="53">
        <f t="shared" si="9"/>
        <v>9998</v>
      </c>
      <c r="CO6" s="53">
        <f t="shared" si="9"/>
        <v>10393</v>
      </c>
      <c r="CP6" s="53">
        <f t="shared" si="9"/>
        <v>10435</v>
      </c>
      <c r="CQ6" s="53">
        <f t="shared" si="9"/>
        <v>10602</v>
      </c>
      <c r="CR6" s="53">
        <f t="shared" si="9"/>
        <v>11234</v>
      </c>
      <c r="CS6" s="53">
        <f t="shared" si="9"/>
        <v>11512</v>
      </c>
      <c r="CT6" s="53">
        <f t="shared" si="9"/>
        <v>11831</v>
      </c>
      <c r="CU6" s="53">
        <f t="shared" si="9"/>
        <v>11652</v>
      </c>
      <c r="CV6" s="52" t="str">
        <f>IF(CV8="-","【-】","【"&amp;SUBSTITUTE(TEXT(CV8,"#,##0"),"-","△")&amp;"】")</f>
        <v>【18,236】</v>
      </c>
      <c r="CW6" s="52">
        <f>IF(CW8="-",NA(),CW8)</f>
        <v>63.3</v>
      </c>
      <c r="CX6" s="52">
        <f t="shared" ref="CX6:DF6" si="10">IF(CX8="-",NA(),CX8)</f>
        <v>63.4</v>
      </c>
      <c r="CY6" s="52">
        <f t="shared" si="10"/>
        <v>69.900000000000006</v>
      </c>
      <c r="CZ6" s="52">
        <f t="shared" si="10"/>
        <v>66.7</v>
      </c>
      <c r="DA6" s="52">
        <f t="shared" si="10"/>
        <v>68.5</v>
      </c>
      <c r="DB6" s="52">
        <f t="shared" si="10"/>
        <v>63.3</v>
      </c>
      <c r="DC6" s="52">
        <f t="shared" si="10"/>
        <v>68.5</v>
      </c>
      <c r="DD6" s="52">
        <f t="shared" si="10"/>
        <v>67.099999999999994</v>
      </c>
      <c r="DE6" s="52">
        <f t="shared" si="10"/>
        <v>66.900000000000006</v>
      </c>
      <c r="DF6" s="52">
        <f t="shared" si="10"/>
        <v>68.099999999999994</v>
      </c>
      <c r="DG6" s="52" t="str">
        <f>IF(DG8="-","【-】","【"&amp;SUBSTITUTE(TEXT(DG8,"#,##0.0"),"-","△")&amp;"】")</f>
        <v>【56.1】</v>
      </c>
      <c r="DH6" s="52">
        <f>IF(DH8="-",NA(),DH8)</f>
        <v>21</v>
      </c>
      <c r="DI6" s="52">
        <f t="shared" ref="DI6:DQ6" si="11">IF(DI8="-",NA(),DI8)</f>
        <v>19.7</v>
      </c>
      <c r="DJ6" s="52">
        <f t="shared" si="11"/>
        <v>18.2</v>
      </c>
      <c r="DK6" s="52">
        <f t="shared" si="11"/>
        <v>17.5</v>
      </c>
      <c r="DL6" s="52">
        <f t="shared" si="11"/>
        <v>17.100000000000001</v>
      </c>
      <c r="DM6" s="52">
        <f t="shared" si="11"/>
        <v>17.5</v>
      </c>
      <c r="DN6" s="52">
        <f t="shared" si="11"/>
        <v>17.5</v>
      </c>
      <c r="DO6" s="52">
        <f t="shared" si="11"/>
        <v>17.3</v>
      </c>
      <c r="DP6" s="52">
        <f t="shared" si="11"/>
        <v>17.899999999999999</v>
      </c>
      <c r="DQ6" s="52">
        <f t="shared" si="11"/>
        <v>18</v>
      </c>
      <c r="DR6" s="52" t="str">
        <f>IF(DR8="-","【-】","【"&amp;SUBSTITUTE(TEXT(DR8,"#,##0.0"),"-","△")&amp;"】")</f>
        <v>【26.4】</v>
      </c>
      <c r="DS6" s="52">
        <f>IF(DS8="-",NA(),DS8)</f>
        <v>75.599999999999994</v>
      </c>
      <c r="DT6" s="52">
        <f t="shared" ref="DT6:EB6" si="12">IF(DT8="-",NA(),DT8)</f>
        <v>72.7</v>
      </c>
      <c r="DU6" s="52">
        <f t="shared" si="12"/>
        <v>75.2</v>
      </c>
      <c r="DV6" s="52">
        <f t="shared" si="12"/>
        <v>65.599999999999994</v>
      </c>
      <c r="DW6" s="52">
        <f t="shared" si="12"/>
        <v>66.5</v>
      </c>
      <c r="DX6" s="52">
        <f t="shared" si="12"/>
        <v>120.5</v>
      </c>
      <c r="DY6" s="52">
        <f t="shared" si="12"/>
        <v>124.2</v>
      </c>
      <c r="DZ6" s="52">
        <f t="shared" si="12"/>
        <v>121.6</v>
      </c>
      <c r="EA6" s="52">
        <f t="shared" si="12"/>
        <v>118.9</v>
      </c>
      <c r="EB6" s="52">
        <f t="shared" si="12"/>
        <v>121.9</v>
      </c>
      <c r="EC6" s="52" t="str">
        <f>IF(EC8="-","【-】","【"&amp;SUBSTITUTE(TEXT(EC8,"#,##0.0"),"-","△")&amp;"】")</f>
        <v>【54.5】</v>
      </c>
      <c r="ED6" s="52">
        <f>IF(ED8="-",NA(),ED8)</f>
        <v>72.400000000000006</v>
      </c>
      <c r="EE6" s="52">
        <f t="shared" ref="EE6:EM6" si="13">IF(EE8="-",NA(),EE8)</f>
        <v>73.599999999999994</v>
      </c>
      <c r="EF6" s="52">
        <f t="shared" si="13"/>
        <v>74.900000000000006</v>
      </c>
      <c r="EG6" s="52">
        <f t="shared" si="13"/>
        <v>73.2</v>
      </c>
      <c r="EH6" s="52">
        <f t="shared" si="13"/>
        <v>74</v>
      </c>
      <c r="EI6" s="52">
        <f t="shared" si="13"/>
        <v>54.6</v>
      </c>
      <c r="EJ6" s="52">
        <f t="shared" si="13"/>
        <v>56.9</v>
      </c>
      <c r="EK6" s="52">
        <f t="shared" si="13"/>
        <v>58.1</v>
      </c>
      <c r="EL6" s="52">
        <f t="shared" si="13"/>
        <v>59.4</v>
      </c>
      <c r="EM6" s="52">
        <f t="shared" si="13"/>
        <v>59.1</v>
      </c>
      <c r="EN6" s="52" t="str">
        <f>IF(EN8="-","【-】","【"&amp;SUBSTITUTE(TEXT(EN8,"#,##0.0"),"-","△")&amp;"】")</f>
        <v>【57.0】</v>
      </c>
      <c r="EO6" s="52">
        <f>IF(EO8="-",NA(),EO8)</f>
        <v>80.400000000000006</v>
      </c>
      <c r="EP6" s="52">
        <f t="shared" ref="EP6:EX6" si="14">IF(EP8="-",NA(),EP8)</f>
        <v>82.9</v>
      </c>
      <c r="EQ6" s="52">
        <f t="shared" si="14"/>
        <v>85.9</v>
      </c>
      <c r="ER6" s="52">
        <f t="shared" si="14"/>
        <v>72.3</v>
      </c>
      <c r="ES6" s="52">
        <f t="shared" si="14"/>
        <v>74.3</v>
      </c>
      <c r="ET6" s="52">
        <f t="shared" si="14"/>
        <v>71.7</v>
      </c>
      <c r="EU6" s="52">
        <f t="shared" si="14"/>
        <v>72.900000000000006</v>
      </c>
      <c r="EV6" s="52">
        <f t="shared" si="14"/>
        <v>73.900000000000006</v>
      </c>
      <c r="EW6" s="52">
        <f t="shared" si="14"/>
        <v>74.3</v>
      </c>
      <c r="EX6" s="52">
        <f t="shared" si="14"/>
        <v>72.2</v>
      </c>
      <c r="EY6" s="52" t="str">
        <f>IF(EY8="-","【-】","【"&amp;SUBSTITUTE(TEXT(EY8,"#,##0.0"),"-","△")&amp;"】")</f>
        <v>【70.4】</v>
      </c>
      <c r="EZ6" s="53">
        <f>IF(EZ8="-",NA(),EZ8)</f>
        <v>41857814</v>
      </c>
      <c r="FA6" s="53">
        <f t="shared" ref="FA6:FI6" si="15">IF(FA8="-",NA(),FA8)</f>
        <v>42053614</v>
      </c>
      <c r="FB6" s="53">
        <f t="shared" si="15"/>
        <v>41943614</v>
      </c>
      <c r="FC6" s="53">
        <f t="shared" si="15"/>
        <v>42135090</v>
      </c>
      <c r="FD6" s="53">
        <f t="shared" si="15"/>
        <v>42400359</v>
      </c>
      <c r="FE6" s="53">
        <f t="shared" si="15"/>
        <v>41891213</v>
      </c>
      <c r="FF6" s="53">
        <f t="shared" si="15"/>
        <v>42806727</v>
      </c>
      <c r="FG6" s="53">
        <f t="shared" si="15"/>
        <v>43530781</v>
      </c>
      <c r="FH6" s="53">
        <f t="shared" si="15"/>
        <v>44196357</v>
      </c>
      <c r="FI6" s="53">
        <f t="shared" si="15"/>
        <v>45484013</v>
      </c>
      <c r="FJ6" s="53" t="str">
        <f>IF(FJ8="-","【-】","【"&amp;SUBSTITUTE(TEXT(FJ8,"#,##0"),"-","△")&amp;"】")</f>
        <v>【50,999,060】</v>
      </c>
    </row>
    <row r="7" spans="1:166" s="54" customFormat="1">
      <c r="A7" s="35" t="s">
        <v>174</v>
      </c>
      <c r="B7" s="50">
        <f t="shared" ref="B7:AH7" si="16">B8</f>
        <v>2023</v>
      </c>
      <c r="C7" s="50">
        <f t="shared" si="16"/>
        <v>52060</v>
      </c>
      <c r="D7" s="50">
        <f t="shared" si="16"/>
        <v>46</v>
      </c>
      <c r="E7" s="50">
        <f t="shared" si="16"/>
        <v>6</v>
      </c>
      <c r="F7" s="50">
        <f t="shared" si="16"/>
        <v>0</v>
      </c>
      <c r="G7" s="50">
        <f t="shared" si="16"/>
        <v>1</v>
      </c>
      <c r="H7" s="50"/>
      <c r="I7" s="50"/>
      <c r="J7" s="50"/>
      <c r="K7" s="50" t="str">
        <f t="shared" si="16"/>
        <v>当然財務</v>
      </c>
      <c r="L7" s="50" t="str">
        <f t="shared" si="16"/>
        <v>病院事業</v>
      </c>
      <c r="M7" s="50" t="str">
        <f t="shared" si="16"/>
        <v>一般病院</v>
      </c>
      <c r="N7" s="50" t="str">
        <f>N8</f>
        <v>100床以上～200床未満</v>
      </c>
      <c r="O7" s="50" t="str">
        <f>O8</f>
        <v>非設置</v>
      </c>
      <c r="P7" s="50" t="str">
        <f>P8</f>
        <v>直営</v>
      </c>
      <c r="Q7" s="51">
        <f t="shared" si="16"/>
        <v>13</v>
      </c>
      <c r="R7" s="50" t="str">
        <f t="shared" si="16"/>
        <v>-</v>
      </c>
      <c r="S7" s="50" t="str">
        <f t="shared" si="16"/>
        <v>ド 透</v>
      </c>
      <c r="T7" s="50" t="str">
        <f t="shared" si="16"/>
        <v>救 臨 へ</v>
      </c>
      <c r="U7" s="51">
        <f>U8</f>
        <v>24014</v>
      </c>
      <c r="V7" s="51">
        <f>V8</f>
        <v>10936</v>
      </c>
      <c r="W7" s="50" t="str">
        <f>W8</f>
        <v>第２種該当</v>
      </c>
      <c r="X7" s="50" t="str">
        <f t="shared" si="16"/>
        <v>第２種該当</v>
      </c>
      <c r="Y7" s="50" t="str">
        <f t="shared" si="16"/>
        <v>１０：１</v>
      </c>
      <c r="Z7" s="51">
        <f t="shared" si="16"/>
        <v>145</v>
      </c>
      <c r="AA7" s="51" t="str">
        <f t="shared" si="16"/>
        <v>-</v>
      </c>
      <c r="AB7" s="51" t="str">
        <f t="shared" si="16"/>
        <v>-</v>
      </c>
      <c r="AC7" s="51" t="str">
        <f t="shared" si="16"/>
        <v>-</v>
      </c>
      <c r="AD7" s="51" t="str">
        <f t="shared" si="16"/>
        <v>-</v>
      </c>
      <c r="AE7" s="51">
        <f t="shared" si="16"/>
        <v>145</v>
      </c>
      <c r="AF7" s="51">
        <f t="shared" si="16"/>
        <v>129</v>
      </c>
      <c r="AG7" s="51" t="str">
        <f t="shared" si="16"/>
        <v>-</v>
      </c>
      <c r="AH7" s="51">
        <f t="shared" si="16"/>
        <v>129</v>
      </c>
      <c r="AI7" s="52">
        <f>AI8</f>
        <v>100.6</v>
      </c>
      <c r="AJ7" s="52">
        <f t="shared" ref="AJ7:AR7" si="17">AJ8</f>
        <v>101.8</v>
      </c>
      <c r="AK7" s="52">
        <f t="shared" si="17"/>
        <v>103</v>
      </c>
      <c r="AL7" s="52">
        <f t="shared" si="17"/>
        <v>105.4</v>
      </c>
      <c r="AM7" s="52">
        <f t="shared" si="17"/>
        <v>98.8</v>
      </c>
      <c r="AN7" s="52">
        <f t="shared" si="17"/>
        <v>96.9</v>
      </c>
      <c r="AO7" s="52">
        <f t="shared" si="17"/>
        <v>100.6</v>
      </c>
      <c r="AP7" s="52">
        <f t="shared" si="17"/>
        <v>105.9</v>
      </c>
      <c r="AQ7" s="52">
        <f t="shared" si="17"/>
        <v>104.3</v>
      </c>
      <c r="AR7" s="52">
        <f t="shared" si="17"/>
        <v>96.3</v>
      </c>
      <c r="AS7" s="52"/>
      <c r="AT7" s="52">
        <f>AT8</f>
        <v>90.4</v>
      </c>
      <c r="AU7" s="52">
        <f t="shared" ref="AU7:BC7" si="18">AU8</f>
        <v>92.3</v>
      </c>
      <c r="AV7" s="52">
        <f t="shared" si="18"/>
        <v>86.1</v>
      </c>
      <c r="AW7" s="52">
        <f t="shared" si="18"/>
        <v>90.9</v>
      </c>
      <c r="AX7" s="52">
        <f t="shared" si="18"/>
        <v>88.8</v>
      </c>
      <c r="AY7" s="52">
        <f t="shared" si="18"/>
        <v>84.3</v>
      </c>
      <c r="AZ7" s="52">
        <f t="shared" si="18"/>
        <v>80.7</v>
      </c>
      <c r="BA7" s="52">
        <f t="shared" si="18"/>
        <v>82.2</v>
      </c>
      <c r="BB7" s="52">
        <f t="shared" si="18"/>
        <v>81.7</v>
      </c>
      <c r="BC7" s="52">
        <f t="shared" si="18"/>
        <v>81</v>
      </c>
      <c r="BD7" s="52"/>
      <c r="BE7" s="52">
        <f>BE8</f>
        <v>87.3</v>
      </c>
      <c r="BF7" s="52">
        <f t="shared" ref="BF7:BN7" si="19">BF8</f>
        <v>89.1</v>
      </c>
      <c r="BG7" s="52">
        <f t="shared" si="19"/>
        <v>82.8</v>
      </c>
      <c r="BH7" s="52">
        <f t="shared" si="19"/>
        <v>87.6</v>
      </c>
      <c r="BI7" s="52">
        <f t="shared" si="19"/>
        <v>86</v>
      </c>
      <c r="BJ7" s="52">
        <f t="shared" si="19"/>
        <v>80.599999999999994</v>
      </c>
      <c r="BK7" s="52">
        <f t="shared" si="19"/>
        <v>77.099999999999994</v>
      </c>
      <c r="BL7" s="52">
        <f t="shared" si="19"/>
        <v>78.599999999999994</v>
      </c>
      <c r="BM7" s="52">
        <f t="shared" si="19"/>
        <v>78.099999999999994</v>
      </c>
      <c r="BN7" s="52">
        <f t="shared" si="19"/>
        <v>77.5</v>
      </c>
      <c r="BO7" s="52"/>
      <c r="BP7" s="52">
        <f>BP8</f>
        <v>79.2</v>
      </c>
      <c r="BQ7" s="52">
        <f t="shared" ref="BQ7:BY7" si="20">BQ8</f>
        <v>78.5</v>
      </c>
      <c r="BR7" s="52">
        <f t="shared" si="20"/>
        <v>71.400000000000006</v>
      </c>
      <c r="BS7" s="52">
        <f t="shared" si="20"/>
        <v>69.099999999999994</v>
      </c>
      <c r="BT7" s="52">
        <f t="shared" si="20"/>
        <v>70.8</v>
      </c>
      <c r="BU7" s="52">
        <f t="shared" si="20"/>
        <v>70.400000000000006</v>
      </c>
      <c r="BV7" s="52">
        <f t="shared" si="20"/>
        <v>65.8</v>
      </c>
      <c r="BW7" s="52">
        <f t="shared" si="20"/>
        <v>65</v>
      </c>
      <c r="BX7" s="52">
        <f t="shared" si="20"/>
        <v>63.3</v>
      </c>
      <c r="BY7" s="52">
        <f t="shared" si="20"/>
        <v>64.7</v>
      </c>
      <c r="BZ7" s="52"/>
      <c r="CA7" s="53">
        <f>CA8</f>
        <v>31097</v>
      </c>
      <c r="CB7" s="53">
        <f t="shared" ref="CB7:CJ7" si="21">CB8</f>
        <v>32804</v>
      </c>
      <c r="CC7" s="53">
        <f t="shared" si="21"/>
        <v>33872</v>
      </c>
      <c r="CD7" s="53">
        <f t="shared" si="21"/>
        <v>35572</v>
      </c>
      <c r="CE7" s="53">
        <f t="shared" si="21"/>
        <v>35057</v>
      </c>
      <c r="CF7" s="53">
        <f t="shared" si="21"/>
        <v>35788</v>
      </c>
      <c r="CG7" s="53">
        <f t="shared" si="21"/>
        <v>37855</v>
      </c>
      <c r="CH7" s="53">
        <f t="shared" si="21"/>
        <v>39289</v>
      </c>
      <c r="CI7" s="53">
        <f t="shared" si="21"/>
        <v>40846</v>
      </c>
      <c r="CJ7" s="53">
        <f t="shared" si="21"/>
        <v>41075</v>
      </c>
      <c r="CK7" s="52"/>
      <c r="CL7" s="53">
        <f>CL8</f>
        <v>10134</v>
      </c>
      <c r="CM7" s="53">
        <f t="shared" ref="CM7:CU7" si="22">CM8</f>
        <v>10683</v>
      </c>
      <c r="CN7" s="53">
        <f t="shared" si="22"/>
        <v>9998</v>
      </c>
      <c r="CO7" s="53">
        <f t="shared" si="22"/>
        <v>10393</v>
      </c>
      <c r="CP7" s="53">
        <f t="shared" si="22"/>
        <v>10435</v>
      </c>
      <c r="CQ7" s="53">
        <f t="shared" si="22"/>
        <v>10602</v>
      </c>
      <c r="CR7" s="53">
        <f t="shared" si="22"/>
        <v>11234</v>
      </c>
      <c r="CS7" s="53">
        <f t="shared" si="22"/>
        <v>11512</v>
      </c>
      <c r="CT7" s="53">
        <f t="shared" si="22"/>
        <v>11831</v>
      </c>
      <c r="CU7" s="53">
        <f t="shared" si="22"/>
        <v>11652</v>
      </c>
      <c r="CV7" s="52"/>
      <c r="CW7" s="52">
        <f>CW8</f>
        <v>63.3</v>
      </c>
      <c r="CX7" s="52">
        <f t="shared" ref="CX7:DF7" si="23">CX8</f>
        <v>63.4</v>
      </c>
      <c r="CY7" s="52">
        <f t="shared" si="23"/>
        <v>69.900000000000006</v>
      </c>
      <c r="CZ7" s="52">
        <f t="shared" si="23"/>
        <v>66.7</v>
      </c>
      <c r="DA7" s="52">
        <f t="shared" si="23"/>
        <v>68.5</v>
      </c>
      <c r="DB7" s="52">
        <f t="shared" si="23"/>
        <v>63.3</v>
      </c>
      <c r="DC7" s="52">
        <f t="shared" si="23"/>
        <v>68.5</v>
      </c>
      <c r="DD7" s="52">
        <f t="shared" si="23"/>
        <v>67.099999999999994</v>
      </c>
      <c r="DE7" s="52">
        <f t="shared" si="23"/>
        <v>66.900000000000006</v>
      </c>
      <c r="DF7" s="52">
        <f t="shared" si="23"/>
        <v>68.099999999999994</v>
      </c>
      <c r="DG7" s="52"/>
      <c r="DH7" s="52">
        <f>DH8</f>
        <v>21</v>
      </c>
      <c r="DI7" s="52">
        <f t="shared" ref="DI7:DQ7" si="24">DI8</f>
        <v>19.7</v>
      </c>
      <c r="DJ7" s="52">
        <f t="shared" si="24"/>
        <v>18.2</v>
      </c>
      <c r="DK7" s="52">
        <f t="shared" si="24"/>
        <v>17.5</v>
      </c>
      <c r="DL7" s="52">
        <f t="shared" si="24"/>
        <v>17.100000000000001</v>
      </c>
      <c r="DM7" s="52">
        <f t="shared" si="24"/>
        <v>17.5</v>
      </c>
      <c r="DN7" s="52">
        <f t="shared" si="24"/>
        <v>17.5</v>
      </c>
      <c r="DO7" s="52">
        <f t="shared" si="24"/>
        <v>17.3</v>
      </c>
      <c r="DP7" s="52">
        <f t="shared" si="24"/>
        <v>17.899999999999999</v>
      </c>
      <c r="DQ7" s="52">
        <f t="shared" si="24"/>
        <v>18</v>
      </c>
      <c r="DR7" s="52"/>
      <c r="DS7" s="52">
        <f>DS8</f>
        <v>75.599999999999994</v>
      </c>
      <c r="DT7" s="52">
        <f t="shared" ref="DT7:EB7" si="25">DT8</f>
        <v>72.7</v>
      </c>
      <c r="DU7" s="52">
        <f t="shared" si="25"/>
        <v>75.2</v>
      </c>
      <c r="DV7" s="52">
        <f t="shared" si="25"/>
        <v>65.599999999999994</v>
      </c>
      <c r="DW7" s="52">
        <f t="shared" si="25"/>
        <v>66.5</v>
      </c>
      <c r="DX7" s="52">
        <f t="shared" si="25"/>
        <v>120.5</v>
      </c>
      <c r="DY7" s="52">
        <f t="shared" si="25"/>
        <v>124.2</v>
      </c>
      <c r="DZ7" s="52">
        <f t="shared" si="25"/>
        <v>121.6</v>
      </c>
      <c r="EA7" s="52">
        <f t="shared" si="25"/>
        <v>118.9</v>
      </c>
      <c r="EB7" s="52">
        <f t="shared" si="25"/>
        <v>121.9</v>
      </c>
      <c r="EC7" s="52"/>
      <c r="ED7" s="52">
        <f>ED8</f>
        <v>72.400000000000006</v>
      </c>
      <c r="EE7" s="52">
        <f t="shared" ref="EE7:EM7" si="26">EE8</f>
        <v>73.599999999999994</v>
      </c>
      <c r="EF7" s="52">
        <f t="shared" si="26"/>
        <v>74.900000000000006</v>
      </c>
      <c r="EG7" s="52">
        <f t="shared" si="26"/>
        <v>73.2</v>
      </c>
      <c r="EH7" s="52">
        <f t="shared" si="26"/>
        <v>74</v>
      </c>
      <c r="EI7" s="52">
        <f t="shared" si="26"/>
        <v>54.6</v>
      </c>
      <c r="EJ7" s="52">
        <f t="shared" si="26"/>
        <v>56.9</v>
      </c>
      <c r="EK7" s="52">
        <f t="shared" si="26"/>
        <v>58.1</v>
      </c>
      <c r="EL7" s="52">
        <f t="shared" si="26"/>
        <v>59.4</v>
      </c>
      <c r="EM7" s="52">
        <f t="shared" si="26"/>
        <v>59.1</v>
      </c>
      <c r="EN7" s="52"/>
      <c r="EO7" s="52">
        <f>EO8</f>
        <v>80.400000000000006</v>
      </c>
      <c r="EP7" s="52">
        <f t="shared" ref="EP7:EX7" si="27">EP8</f>
        <v>82.9</v>
      </c>
      <c r="EQ7" s="52">
        <f t="shared" si="27"/>
        <v>85.9</v>
      </c>
      <c r="ER7" s="52">
        <f t="shared" si="27"/>
        <v>72.3</v>
      </c>
      <c r="ES7" s="52">
        <f t="shared" si="27"/>
        <v>74.3</v>
      </c>
      <c r="ET7" s="52">
        <f t="shared" si="27"/>
        <v>71.7</v>
      </c>
      <c r="EU7" s="52">
        <f t="shared" si="27"/>
        <v>72.900000000000006</v>
      </c>
      <c r="EV7" s="52">
        <f t="shared" si="27"/>
        <v>73.900000000000006</v>
      </c>
      <c r="EW7" s="52">
        <f t="shared" si="27"/>
        <v>74.3</v>
      </c>
      <c r="EX7" s="52">
        <f t="shared" si="27"/>
        <v>72.2</v>
      </c>
      <c r="EY7" s="52"/>
      <c r="EZ7" s="53">
        <f>EZ8</f>
        <v>41857814</v>
      </c>
      <c r="FA7" s="53">
        <f t="shared" ref="FA7:FI7" si="28">FA8</f>
        <v>42053614</v>
      </c>
      <c r="FB7" s="53">
        <f t="shared" si="28"/>
        <v>41943614</v>
      </c>
      <c r="FC7" s="53">
        <f t="shared" si="28"/>
        <v>42135090</v>
      </c>
      <c r="FD7" s="53">
        <f t="shared" si="28"/>
        <v>42400359</v>
      </c>
      <c r="FE7" s="53">
        <f t="shared" si="28"/>
        <v>41891213</v>
      </c>
      <c r="FF7" s="53">
        <f t="shared" si="28"/>
        <v>42806727</v>
      </c>
      <c r="FG7" s="53">
        <f t="shared" si="28"/>
        <v>43530781</v>
      </c>
      <c r="FH7" s="53">
        <f t="shared" si="28"/>
        <v>44196357</v>
      </c>
      <c r="FI7" s="53">
        <f t="shared" si="28"/>
        <v>45484013</v>
      </c>
      <c r="FJ7" s="53"/>
    </row>
    <row r="8" spans="1:166" s="54" customFormat="1">
      <c r="A8" s="35"/>
      <c r="B8" s="55">
        <v>2023</v>
      </c>
      <c r="C8" s="55">
        <v>52060</v>
      </c>
      <c r="D8" s="55">
        <v>46</v>
      </c>
      <c r="E8" s="55">
        <v>6</v>
      </c>
      <c r="F8" s="55">
        <v>0</v>
      </c>
      <c r="G8" s="55">
        <v>1</v>
      </c>
      <c r="H8" s="55" t="s">
        <v>175</v>
      </c>
      <c r="I8" s="55" t="s">
        <v>176</v>
      </c>
      <c r="J8" s="55" t="s">
        <v>177</v>
      </c>
      <c r="K8" s="55" t="s">
        <v>178</v>
      </c>
      <c r="L8" s="55" t="s">
        <v>179</v>
      </c>
      <c r="M8" s="55" t="s">
        <v>180</v>
      </c>
      <c r="N8" s="55" t="s">
        <v>181</v>
      </c>
      <c r="O8" s="55" t="s">
        <v>182</v>
      </c>
      <c r="P8" s="55" t="s">
        <v>183</v>
      </c>
      <c r="Q8" s="56">
        <v>13</v>
      </c>
      <c r="R8" s="55" t="s">
        <v>40</v>
      </c>
      <c r="S8" s="55" t="s">
        <v>184</v>
      </c>
      <c r="T8" s="55" t="s">
        <v>185</v>
      </c>
      <c r="U8" s="56">
        <v>24014</v>
      </c>
      <c r="V8" s="56">
        <v>10936</v>
      </c>
      <c r="W8" s="55" t="s">
        <v>186</v>
      </c>
      <c r="X8" s="55" t="s">
        <v>186</v>
      </c>
      <c r="Y8" s="57" t="s">
        <v>187</v>
      </c>
      <c r="Z8" s="56">
        <v>145</v>
      </c>
      <c r="AA8" s="56" t="s">
        <v>40</v>
      </c>
      <c r="AB8" s="56" t="s">
        <v>40</v>
      </c>
      <c r="AC8" s="56" t="s">
        <v>40</v>
      </c>
      <c r="AD8" s="56" t="s">
        <v>40</v>
      </c>
      <c r="AE8" s="56">
        <v>145</v>
      </c>
      <c r="AF8" s="56">
        <v>129</v>
      </c>
      <c r="AG8" s="56" t="s">
        <v>40</v>
      </c>
      <c r="AH8" s="56">
        <v>129</v>
      </c>
      <c r="AI8" s="58">
        <v>100.6</v>
      </c>
      <c r="AJ8" s="58">
        <v>101.8</v>
      </c>
      <c r="AK8" s="58">
        <v>103</v>
      </c>
      <c r="AL8" s="58">
        <v>105.4</v>
      </c>
      <c r="AM8" s="58">
        <v>98.8</v>
      </c>
      <c r="AN8" s="58">
        <v>96.9</v>
      </c>
      <c r="AO8" s="58">
        <v>100.6</v>
      </c>
      <c r="AP8" s="58">
        <v>105.9</v>
      </c>
      <c r="AQ8" s="58">
        <v>104.3</v>
      </c>
      <c r="AR8" s="58">
        <v>96.3</v>
      </c>
      <c r="AS8" s="58">
        <v>96.6</v>
      </c>
      <c r="AT8" s="58">
        <v>90.4</v>
      </c>
      <c r="AU8" s="58">
        <v>92.3</v>
      </c>
      <c r="AV8" s="58">
        <v>86.1</v>
      </c>
      <c r="AW8" s="58">
        <v>90.9</v>
      </c>
      <c r="AX8" s="58">
        <v>88.8</v>
      </c>
      <c r="AY8" s="58">
        <v>84.3</v>
      </c>
      <c r="AZ8" s="58">
        <v>80.7</v>
      </c>
      <c r="BA8" s="58">
        <v>82.2</v>
      </c>
      <c r="BB8" s="58">
        <v>81.7</v>
      </c>
      <c r="BC8" s="58">
        <v>81</v>
      </c>
      <c r="BD8" s="58">
        <v>86.6</v>
      </c>
      <c r="BE8" s="59">
        <v>87.3</v>
      </c>
      <c r="BF8" s="59">
        <v>89.1</v>
      </c>
      <c r="BG8" s="59">
        <v>82.8</v>
      </c>
      <c r="BH8" s="59">
        <v>87.6</v>
      </c>
      <c r="BI8" s="59">
        <v>86</v>
      </c>
      <c r="BJ8" s="59">
        <v>80.599999999999994</v>
      </c>
      <c r="BK8" s="59">
        <v>77.099999999999994</v>
      </c>
      <c r="BL8" s="59">
        <v>78.599999999999994</v>
      </c>
      <c r="BM8" s="59">
        <v>78.099999999999994</v>
      </c>
      <c r="BN8" s="59">
        <v>77.5</v>
      </c>
      <c r="BO8" s="59">
        <v>83.9</v>
      </c>
      <c r="BP8" s="58">
        <v>79.2</v>
      </c>
      <c r="BQ8" s="58">
        <v>78.5</v>
      </c>
      <c r="BR8" s="58">
        <v>71.400000000000006</v>
      </c>
      <c r="BS8" s="58">
        <v>69.099999999999994</v>
      </c>
      <c r="BT8" s="58">
        <v>70.8</v>
      </c>
      <c r="BU8" s="58">
        <v>70.400000000000006</v>
      </c>
      <c r="BV8" s="58">
        <v>65.8</v>
      </c>
      <c r="BW8" s="58">
        <v>65</v>
      </c>
      <c r="BX8" s="58">
        <v>63.3</v>
      </c>
      <c r="BY8" s="58">
        <v>64.7</v>
      </c>
      <c r="BZ8" s="58">
        <v>68.7</v>
      </c>
      <c r="CA8" s="59">
        <v>31097</v>
      </c>
      <c r="CB8" s="59">
        <v>32804</v>
      </c>
      <c r="CC8" s="59">
        <v>33872</v>
      </c>
      <c r="CD8" s="59">
        <v>35572</v>
      </c>
      <c r="CE8" s="59">
        <v>35057</v>
      </c>
      <c r="CF8" s="59">
        <v>35788</v>
      </c>
      <c r="CG8" s="59">
        <v>37855</v>
      </c>
      <c r="CH8" s="59">
        <v>39289</v>
      </c>
      <c r="CI8" s="59">
        <v>40846</v>
      </c>
      <c r="CJ8" s="59">
        <v>41075</v>
      </c>
      <c r="CK8" s="58">
        <v>62428</v>
      </c>
      <c r="CL8" s="59">
        <v>10134</v>
      </c>
      <c r="CM8" s="59">
        <v>10683</v>
      </c>
      <c r="CN8" s="59">
        <v>9998</v>
      </c>
      <c r="CO8" s="59">
        <v>10393</v>
      </c>
      <c r="CP8" s="59">
        <v>10435</v>
      </c>
      <c r="CQ8" s="59">
        <v>10602</v>
      </c>
      <c r="CR8" s="59">
        <v>11234</v>
      </c>
      <c r="CS8" s="59">
        <v>11512</v>
      </c>
      <c r="CT8" s="59">
        <v>11831</v>
      </c>
      <c r="CU8" s="59">
        <v>11652</v>
      </c>
      <c r="CV8" s="58">
        <v>18236</v>
      </c>
      <c r="CW8" s="59">
        <v>63.3</v>
      </c>
      <c r="CX8" s="59">
        <v>63.4</v>
      </c>
      <c r="CY8" s="59">
        <v>69.900000000000006</v>
      </c>
      <c r="CZ8" s="59">
        <v>66.7</v>
      </c>
      <c r="DA8" s="59">
        <v>68.5</v>
      </c>
      <c r="DB8" s="59">
        <v>63.3</v>
      </c>
      <c r="DC8" s="59">
        <v>68.5</v>
      </c>
      <c r="DD8" s="59">
        <v>67.099999999999994</v>
      </c>
      <c r="DE8" s="59">
        <v>66.900000000000006</v>
      </c>
      <c r="DF8" s="59">
        <v>68.099999999999994</v>
      </c>
      <c r="DG8" s="59">
        <v>56.1</v>
      </c>
      <c r="DH8" s="59">
        <v>21</v>
      </c>
      <c r="DI8" s="59">
        <v>19.7</v>
      </c>
      <c r="DJ8" s="59">
        <v>18.2</v>
      </c>
      <c r="DK8" s="59">
        <v>17.5</v>
      </c>
      <c r="DL8" s="59">
        <v>17.100000000000001</v>
      </c>
      <c r="DM8" s="59">
        <v>17.5</v>
      </c>
      <c r="DN8" s="59">
        <v>17.5</v>
      </c>
      <c r="DO8" s="59">
        <v>17.3</v>
      </c>
      <c r="DP8" s="59">
        <v>17.899999999999999</v>
      </c>
      <c r="DQ8" s="59">
        <v>18</v>
      </c>
      <c r="DR8" s="59">
        <v>26.4</v>
      </c>
      <c r="DS8" s="59">
        <v>75.599999999999994</v>
      </c>
      <c r="DT8" s="59">
        <v>72.7</v>
      </c>
      <c r="DU8" s="59">
        <v>75.2</v>
      </c>
      <c r="DV8" s="59">
        <v>65.599999999999994</v>
      </c>
      <c r="DW8" s="59">
        <v>66.5</v>
      </c>
      <c r="DX8" s="59">
        <v>120.5</v>
      </c>
      <c r="DY8" s="59">
        <v>124.2</v>
      </c>
      <c r="DZ8" s="59">
        <v>121.6</v>
      </c>
      <c r="EA8" s="59">
        <v>118.9</v>
      </c>
      <c r="EB8" s="59">
        <v>121.9</v>
      </c>
      <c r="EC8" s="59">
        <v>54.5</v>
      </c>
      <c r="ED8" s="58">
        <v>72.400000000000006</v>
      </c>
      <c r="EE8" s="58">
        <v>73.599999999999994</v>
      </c>
      <c r="EF8" s="58">
        <v>74.900000000000006</v>
      </c>
      <c r="EG8" s="58">
        <v>73.2</v>
      </c>
      <c r="EH8" s="58">
        <v>74</v>
      </c>
      <c r="EI8" s="58">
        <v>54.6</v>
      </c>
      <c r="EJ8" s="58">
        <v>56.9</v>
      </c>
      <c r="EK8" s="58">
        <v>58.1</v>
      </c>
      <c r="EL8" s="58">
        <v>59.4</v>
      </c>
      <c r="EM8" s="58">
        <v>59.1</v>
      </c>
      <c r="EN8" s="58">
        <v>57</v>
      </c>
      <c r="EO8" s="58">
        <v>80.400000000000006</v>
      </c>
      <c r="EP8" s="58">
        <v>82.9</v>
      </c>
      <c r="EQ8" s="58">
        <v>85.9</v>
      </c>
      <c r="ER8" s="58">
        <v>72.3</v>
      </c>
      <c r="ES8" s="58">
        <v>74.3</v>
      </c>
      <c r="ET8" s="58">
        <v>71.7</v>
      </c>
      <c r="EU8" s="58">
        <v>72.900000000000006</v>
      </c>
      <c r="EV8" s="58">
        <v>73.900000000000006</v>
      </c>
      <c r="EW8" s="58">
        <v>74.3</v>
      </c>
      <c r="EX8" s="58">
        <v>72.2</v>
      </c>
      <c r="EY8" s="58">
        <v>70.400000000000006</v>
      </c>
      <c r="EZ8" s="59">
        <v>41857814</v>
      </c>
      <c r="FA8" s="59">
        <v>42053614</v>
      </c>
      <c r="FB8" s="59">
        <v>41943614</v>
      </c>
      <c r="FC8" s="59">
        <v>42135090</v>
      </c>
      <c r="FD8" s="59">
        <v>42400359</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2025-01-23T02:03:40Z</cp:lastPrinted>
  <dcterms:created xsi:type="dcterms:W3CDTF">2025-01-16T06:39:27Z</dcterms:created>
  <dcterms:modified xsi:type="dcterms:W3CDTF">2025-03-07T00:38:04Z</dcterms:modified>
  <cp:category/>
</cp:coreProperties>
</file>