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192.168.20.250\経理\下水道事業\報告等（経理関係）\R7\Fwd_ 公営企業に係る「経営比較分析表」の分析・公表について（依頼：１_29〆切）\【経営比較分析表】2024_052060_46_1718\【経営比較分析表】2024_052060_46_1718\"/>
    </mc:Choice>
  </mc:AlternateContent>
  <xr:revisionPtr revIDLastSave="0" documentId="13_ncr:1_{64A797FC-D93A-4A10-ACB1-A7E67FC9856F}" xr6:coauthVersionLast="46" xr6:coauthVersionMax="46" xr10:uidLastSave="{00000000-0000-0000-0000-000000000000}"/>
  <workbookProtection workbookAlgorithmName="SHA-512" workbookHashValue="o5qIsbiLmcCusYhsUw+K2v2Zgi9SvuI29Njv+tC8LeTZ9i6lLM2ncu6tXXRR/nIVHC3XId7GOHUkxCJZooJkmg==" workbookSaltValue="L1BLuTlbC8XIOqjDrC1ovg==" workbookSpinCount="100000" lockStructure="1"/>
  <bookViews>
    <workbookView xWindow="3120" yWindow="1305" windowWidth="15420" windowHeight="14895" xr2:uid="{00000000-000D-0000-FFFF-FFFF0000000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AL8" i="4" s="1"/>
  <c r="R6" i="5"/>
  <c r="AD10" i="4" s="1"/>
  <c r="Q6" i="5"/>
  <c r="W10" i="4" s="1"/>
  <c r="P6" i="5"/>
  <c r="P10" i="4" s="1"/>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I85" i="4"/>
  <c r="H85" i="4"/>
  <c r="E85" i="4"/>
  <c r="BB10" i="4"/>
  <c r="W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<sst xmlns="http://schemas.openxmlformats.org/spreadsheetml/2006/main" count="236" uniqueCount="116">
  <si>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</si>
  <si>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</si>
  <si>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</si>
  <si>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</si>
  <si>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</si>
  <si>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</si>
  <si>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</si>
  <si>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</si>
  <si>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</si>
  <si>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</si>
  <si>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</si>
  <si>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</si>
  <si>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</si>
  <si>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</si>
  <si>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</si>
  <si>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</si>
  <si>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</si>
  <si>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</si>
  <si>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</si>
  <si>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</si>
  <si>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</si>
  <si>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</si>
  <si>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</si>
  <si>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</si>
  <si>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</si>
  <si>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</si>
  <si>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</si>
  <si>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</si>
  <si>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</si>
  <si>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</si>
  <si>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</si>
  <si>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</si>
  <si>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</si>
  <si>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</si>
  <si>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</si>
  <si>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</si>
  <si>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</si>
  <si>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</si>
  <si>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</si>
  <si>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</si>
  <si>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</si>
  <si>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</si>
  <si>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</si>
  <si>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</si>
  <si>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</si>
  <si>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</si>
  <si>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</si>
  <si>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</si>
  <si>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</si>
  <si>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</si>
  <si>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</si>
  <si>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</si>
  <si>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</si>
  <si>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</si>
  <si>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</si>
  <si>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</si>
  <si>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</si>
  <si>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</si>
  <si>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</si>
  <si>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</si>
  <si>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</si>
  <si>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</si>
  <si>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</si>
  <si>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</si>
  <si>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</si>
  <si>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</si>
  <si>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</si>
  <si>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</si>
  <si>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</si>
  <si>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</si>
  <si>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</si>
  <si>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</si>
  <si>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</si>
  <si>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</si>
  <si>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</si>
  <si>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</si>
  <si>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</si>
  <si>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</si>
  <si>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</si>
  <si>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</si>
  <si>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</si>
  <si>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</si>
  <si>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</si>
  <si>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</si>
  <si>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</si>
  <si>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</si>
  <si>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</si>
  <si>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</si>
  <si>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</si>
  <si>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</si>
  <si>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</si>
  <si>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</si>
  <si>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</si>
  <si>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</si>
  <si>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</si>
  <si>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</si>
  <si>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男鹿市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</si>
  <si>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</si>
  <si>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</si>
  <si>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</si>
  <si>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</si>
  <si>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</si>
  <si>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</si>
  <si>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</si>
  <si>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</si>
  <si>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</si>
  <si>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</si>
  <si>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</si>
  <si>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</si>
  <si>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</si>
  <si>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</si>
  <si>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</si>
  <si>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</si>
  <si>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本市の特定環境保全公共下水道事業は、平成26年度で概成しているため、今後は経営戦略に基づき、経費削減と合わせて個別訪問等により水洗化率の向上を図り、使用料収入の増加に努める。</t>
    <phoneticPr fontId="4"/>
  </si>
  <si>
    <t>○経常収支比率は123.00%となっているが、使用料収入以外の一般会計補助金が経常収益の約53%を占めているため、今後も個別訪問等により水洗化率の向上を図り、使用料収入の増加に努める。
○流動比率は、100%以上であることが必要であるとされているが、本市は10.38%となっている。これは翌年度償還の企業債等が流動負債へ計上されているためで、その企業債等を除いた比率は、270.91%となり100%を上回っている。
〇経費回収率は100.00％と類似団体80.36％を上回っており、公費負担分を除いた汚水処理費を使用料収入で賄えていると考えられるが、人口減少に伴い使用料収入の減少が見込まれるため、今後も汚水処理費の削減に努める。
○水洗化率は69.18%と類似団体88.68%に比べ下回っているが、平成26年度で管渠整備事業が概成したため、今後も継続的に下水道未接続世帯を個別訪問し、使用料収入の増加並びに水洗化率の向上に努める。</t>
    <phoneticPr fontId="4"/>
  </si>
  <si>
    <t>○有形固定資産減価償却率は26.24%と類似団体34.59%に比べ下回っている。これは保有資産の減価償却がどの程度進んでいるかを示しているもので、類似団体と比較すると老朽化は進んでいないものの、数値は増加傾向にある。
○管渠改善率について、本市は耐用年数を経過した管渠はないので管渠改善率は0.0%となっている。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</si>
</sst>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quot;-&quot;">
                  <c:v>0.05</c:v>
                </c:pt>
                <c:pt idx="3">
                  <c:v>0</c:v>
                </c:pt>
                <c:pt idx="4">
                  <c:v>0</c:v>
                </c:pt>
              </c:numCache>
            </c:numRef>
          </c:val>
          <c:extLst>
            <c:ext xmlns:c16="http://schemas.microsoft.com/office/drawing/2014/chart" uri="{C3380CC4-5D6E-409C-BE32-E72D297353CC}">
              <c16:uniqueId val="{00000000-F72C-43AA-9A28-4A3D62A1434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0.22</c:v>
                </c:pt>
                <c:pt idx="3">
                  <c:v>0.17</c:v>
                </c:pt>
                <c:pt idx="4">
                  <c:v>0.27</c:v>
                </c:pt>
              </c:numCache>
            </c:numRef>
          </c:val>
          <c:smooth val="0"/>
          <c:extLst>
            <c:ext xmlns:c16="http://schemas.microsoft.com/office/drawing/2014/chart" uri="{C3380CC4-5D6E-409C-BE32-E72D297353CC}">
              <c16:uniqueId val="{00000001-F72C-43AA-9A28-4A3D62A1434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21-4BA0-AF0B-A98627CD828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45.3</c:v>
                </c:pt>
                <c:pt idx="3">
                  <c:v>45.6</c:v>
                </c:pt>
                <c:pt idx="4">
                  <c:v>44.79</c:v>
                </c:pt>
              </c:numCache>
            </c:numRef>
          </c:val>
          <c:smooth val="0"/>
          <c:extLst>
            <c:ext xmlns:c16="http://schemas.microsoft.com/office/drawing/2014/chart" uri="{C3380CC4-5D6E-409C-BE32-E72D297353CC}">
              <c16:uniqueId val="{00000001-6321-4BA0-AF0B-A98627CD828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63.66</c:v>
                </c:pt>
                <c:pt idx="1">
                  <c:v>64.97</c:v>
                </c:pt>
                <c:pt idx="2">
                  <c:v>66.59</c:v>
                </c:pt>
                <c:pt idx="3">
                  <c:v>68.14</c:v>
                </c:pt>
                <c:pt idx="4">
                  <c:v>69.180000000000007</c:v>
                </c:pt>
              </c:numCache>
            </c:numRef>
          </c:val>
          <c:extLst>
            <c:ext xmlns:c16="http://schemas.microsoft.com/office/drawing/2014/chart" uri="{C3380CC4-5D6E-409C-BE32-E72D297353CC}">
              <c16:uniqueId val="{00000000-7596-4001-B5AA-3CDCACB351C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88.37</c:v>
                </c:pt>
                <c:pt idx="3">
                  <c:v>88.66</c:v>
                </c:pt>
                <c:pt idx="4">
                  <c:v>88.68</c:v>
                </c:pt>
              </c:numCache>
            </c:numRef>
          </c:val>
          <c:smooth val="0"/>
          <c:extLst>
            <c:ext xmlns:c16="http://schemas.microsoft.com/office/drawing/2014/chart" uri="{C3380CC4-5D6E-409C-BE32-E72D297353CC}">
              <c16:uniqueId val="{00000001-7596-4001-B5AA-3CDCACB351C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119.9</c:v>
                </c:pt>
                <c:pt idx="1">
                  <c:v>109.56</c:v>
                </c:pt>
                <c:pt idx="2">
                  <c:v>126.47</c:v>
                </c:pt>
                <c:pt idx="3">
                  <c:v>120.28</c:v>
                </c:pt>
                <c:pt idx="4">
                  <c:v>123</c:v>
                </c:pt>
              </c:numCache>
            </c:numRef>
          </c:val>
          <c:extLst>
            <c:ext xmlns:c16="http://schemas.microsoft.com/office/drawing/2014/chart" uri="{C3380CC4-5D6E-409C-BE32-E72D297353CC}">
              <c16:uniqueId val="{00000000-B185-4238-9F2E-B70B091A7A9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101.98</c:v>
                </c:pt>
                <c:pt idx="3">
                  <c:v>102.68</c:v>
                </c:pt>
                <c:pt idx="4">
                  <c:v>103.79</c:v>
                </c:pt>
              </c:numCache>
            </c:numRef>
          </c:val>
          <c:smooth val="0"/>
          <c:extLst>
            <c:ext xmlns:c16="http://schemas.microsoft.com/office/drawing/2014/chart" uri="{C3380CC4-5D6E-409C-BE32-E72D297353CC}">
              <c16:uniqueId val="{00000001-B185-4238-9F2E-B70B091A7A9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16.809999999999999</c:v>
                </c:pt>
                <c:pt idx="1">
                  <c:v>19.2</c:v>
                </c:pt>
                <c:pt idx="2">
                  <c:v>21.53</c:v>
                </c:pt>
                <c:pt idx="3">
                  <c:v>23.89</c:v>
                </c:pt>
                <c:pt idx="4">
                  <c:v>26.24</c:v>
                </c:pt>
              </c:numCache>
            </c:numRef>
          </c:val>
          <c:extLst>
            <c:ext xmlns:c16="http://schemas.microsoft.com/office/drawing/2014/chart" uri="{C3380CC4-5D6E-409C-BE32-E72D297353CC}">
              <c16:uniqueId val="{00000000-8199-48EC-98BF-ABC8E2563AF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32.57</c:v>
                </c:pt>
                <c:pt idx="3">
                  <c:v>33.159999999999997</c:v>
                </c:pt>
                <c:pt idx="4">
                  <c:v>34.590000000000003</c:v>
                </c:pt>
              </c:numCache>
            </c:numRef>
          </c:val>
          <c:smooth val="0"/>
          <c:extLst>
            <c:ext xmlns:c16="http://schemas.microsoft.com/office/drawing/2014/chart" uri="{C3380CC4-5D6E-409C-BE32-E72D297353CC}">
              <c16:uniqueId val="{00000001-8199-48EC-98BF-ABC8E2563AF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B36-4A45-AAAE-13508EF7989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0.04</c:v>
                </c:pt>
                <c:pt idx="3">
                  <c:v>0.12</c:v>
                </c:pt>
                <c:pt idx="4">
                  <c:v>0.1</c:v>
                </c:pt>
              </c:numCache>
            </c:numRef>
          </c:val>
          <c:smooth val="0"/>
          <c:extLst>
            <c:ext xmlns:c16="http://schemas.microsoft.com/office/drawing/2014/chart" uri="{C3380CC4-5D6E-409C-BE32-E72D297353CC}">
              <c16:uniqueId val="{00000001-6B36-4A45-AAAE-13508EF7989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403-4CC0-9CFC-3941650E59D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52.27</c:v>
                </c:pt>
                <c:pt idx="3">
                  <c:v>58.68</c:v>
                </c:pt>
                <c:pt idx="4">
                  <c:v>53.87</c:v>
                </c:pt>
              </c:numCache>
            </c:numRef>
          </c:val>
          <c:smooth val="0"/>
          <c:extLst>
            <c:ext xmlns:c16="http://schemas.microsoft.com/office/drawing/2014/chart" uri="{C3380CC4-5D6E-409C-BE32-E72D297353CC}">
              <c16:uniqueId val="{00000001-7403-4CC0-9CFC-3941650E59D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12.54</c:v>
                </c:pt>
                <c:pt idx="1">
                  <c:v>10.199999999999999</c:v>
                </c:pt>
                <c:pt idx="2">
                  <c:v>11.3</c:v>
                </c:pt>
                <c:pt idx="3">
                  <c:v>10.36</c:v>
                </c:pt>
                <c:pt idx="4">
                  <c:v>10.38</c:v>
                </c:pt>
              </c:numCache>
            </c:numRef>
          </c:val>
          <c:extLst>
            <c:ext xmlns:c16="http://schemas.microsoft.com/office/drawing/2014/chart" uri="{C3380CC4-5D6E-409C-BE32-E72D297353CC}">
              <c16:uniqueId val="{00000000-5155-48E4-95FA-CAD32D98A33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41.51</c:v>
                </c:pt>
                <c:pt idx="3">
                  <c:v>45.01</c:v>
                </c:pt>
                <c:pt idx="4">
                  <c:v>46.37</c:v>
                </c:pt>
              </c:numCache>
            </c:numRef>
          </c:val>
          <c:smooth val="0"/>
          <c:extLst>
            <c:ext xmlns:c16="http://schemas.microsoft.com/office/drawing/2014/chart" uri="{C3380CC4-5D6E-409C-BE32-E72D297353CC}">
              <c16:uniqueId val="{00000001-5155-48E4-95FA-CAD32D98A33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1819.21</c:v>
                </c:pt>
                <c:pt idx="1">
                  <c:v>1569.17</c:v>
                </c:pt>
                <c:pt idx="2">
                  <c:v>448.31</c:v>
                </c:pt>
                <c:pt idx="3">
                  <c:v>387.45</c:v>
                </c:pt>
                <c:pt idx="4">
                  <c:v>338.79</c:v>
                </c:pt>
              </c:numCache>
            </c:numRef>
          </c:val>
          <c:extLst>
            <c:ext xmlns:c16="http://schemas.microsoft.com/office/drawing/2014/chart" uri="{C3380CC4-5D6E-409C-BE32-E72D297353CC}">
              <c16:uniqueId val="{00000000-E803-4FEE-BAAA-C781228844F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1160.22</c:v>
                </c:pt>
                <c:pt idx="3">
                  <c:v>1141.98</c:v>
                </c:pt>
                <c:pt idx="4">
                  <c:v>1062.58</c:v>
                </c:pt>
              </c:numCache>
            </c:numRef>
          </c:val>
          <c:smooth val="0"/>
          <c:extLst>
            <c:ext xmlns:c16="http://schemas.microsoft.com/office/drawing/2014/chart" uri="{C3380CC4-5D6E-409C-BE32-E72D297353CC}">
              <c16:uniqueId val="{00000001-E803-4FEE-BAAA-C781228844F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87.43</c:v>
                </c:pt>
                <c:pt idx="1">
                  <c:v>77.900000000000006</c:v>
                </c:pt>
                <c:pt idx="2">
                  <c:v>100</c:v>
                </c:pt>
                <c:pt idx="3">
                  <c:v>100</c:v>
                </c:pt>
                <c:pt idx="4">
                  <c:v>100</c:v>
                </c:pt>
              </c:numCache>
            </c:numRef>
          </c:val>
          <c:extLst>
            <c:ext xmlns:c16="http://schemas.microsoft.com/office/drawing/2014/chart" uri="{C3380CC4-5D6E-409C-BE32-E72D297353CC}">
              <c16:uniqueId val="{00000000-FB35-4326-B428-C68B2333E9F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81.81</c:v>
                </c:pt>
                <c:pt idx="3">
                  <c:v>82.27</c:v>
                </c:pt>
                <c:pt idx="4">
                  <c:v>80.36</c:v>
                </c:pt>
              </c:numCache>
            </c:numRef>
          </c:val>
          <c:smooth val="0"/>
          <c:extLst>
            <c:ext xmlns:c16="http://schemas.microsoft.com/office/drawing/2014/chart" uri="{C3380CC4-5D6E-409C-BE32-E72D297353CC}">
              <c16:uniqueId val="{00000001-FB35-4326-B428-C68B2333E9F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191.13</c:v>
                </c:pt>
                <c:pt idx="1">
                  <c:v>215.8</c:v>
                </c:pt>
                <c:pt idx="2">
                  <c:v>168.21</c:v>
                </c:pt>
                <c:pt idx="3">
                  <c:v>169.14</c:v>
                </c:pt>
                <c:pt idx="4">
                  <c:v>169.69</c:v>
                </c:pt>
              </c:numCache>
            </c:numRef>
          </c:val>
          <c:extLst>
            <c:ext xmlns:c16="http://schemas.microsoft.com/office/drawing/2014/chart" uri="{C3380CC4-5D6E-409C-BE32-E72D297353CC}">
              <c16:uniqueId val="{00000000-944D-4EF7-8715-DAAE7909E81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193.59</c:v>
                </c:pt>
                <c:pt idx="3">
                  <c:v>194.42</c:v>
                </c:pt>
                <c:pt idx="4">
                  <c:v>201.33</c:v>
                </c:pt>
              </c:numCache>
            </c:numRef>
          </c:val>
          <c:smooth val="0"/>
          <c:extLst>
            <c:ext xmlns:c16="http://schemas.microsoft.com/office/drawing/2014/chart" uri="{C3380CC4-5D6E-409C-BE32-E72D297353CC}">
              <c16:uniqueId val="{00000001-944D-4EF7-8715-DAAE7909E81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1"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秋田県　男鹿市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D1</v>
      </c>
      <c r="X8" s="64"/>
      <c r="Y8" s="64"/>
      <c r="Z8" s="64"/>
      <c r="AA8" s="64"/>
      <c r="AB8" s="64"/>
      <c r="AC8" s="64"/>
      <c r="AD8" s="65" t="str">
        <f>データ!$M$6</f>
        <v>非設置</v>
      </c>
      <c r="AE8" s="65"/>
      <c r="AF8" s="65"/>
      <c r="AG8" s="65"/>
      <c r="AH8" s="65"/>
      <c r="AI8" s="65"/>
      <c r="AJ8" s="65"/>
      <c r="AK8" s="3"/>
      <c r="AL8" s="45">
        <f>データ!S6</f>
        <v>23355</v>
      </c>
      <c r="AM8" s="45"/>
      <c r="AN8" s="45"/>
      <c r="AO8" s="45"/>
      <c r="AP8" s="45"/>
      <c r="AQ8" s="45"/>
      <c r="AR8" s="45"/>
      <c r="AS8" s="45"/>
      <c r="AT8" s="44">
        <f>データ!T6</f>
        <v>241.09</v>
      </c>
      <c r="AU8" s="44"/>
      <c r="AV8" s="44"/>
      <c r="AW8" s="44"/>
      <c r="AX8" s="44"/>
      <c r="AY8" s="44"/>
      <c r="AZ8" s="44"/>
      <c r="BA8" s="44"/>
      <c r="BB8" s="44">
        <f>データ!U6</f>
        <v>96.87</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58.55</v>
      </c>
      <c r="J10" s="44"/>
      <c r="K10" s="44"/>
      <c r="L10" s="44"/>
      <c r="M10" s="44"/>
      <c r="N10" s="44"/>
      <c r="O10" s="44"/>
      <c r="P10" s="44">
        <f>データ!P6</f>
        <v>16.940000000000001</v>
      </c>
      <c r="Q10" s="44"/>
      <c r="R10" s="44"/>
      <c r="S10" s="44"/>
      <c r="T10" s="44"/>
      <c r="U10" s="44"/>
      <c r="V10" s="44"/>
      <c r="W10" s="44">
        <f>データ!Q6</f>
        <v>92.58</v>
      </c>
      <c r="X10" s="44"/>
      <c r="Y10" s="44"/>
      <c r="Z10" s="44"/>
      <c r="AA10" s="44"/>
      <c r="AB10" s="44"/>
      <c r="AC10" s="44"/>
      <c r="AD10" s="45">
        <f>データ!R6</f>
        <v>3300</v>
      </c>
      <c r="AE10" s="45"/>
      <c r="AF10" s="45"/>
      <c r="AG10" s="45"/>
      <c r="AH10" s="45"/>
      <c r="AI10" s="45"/>
      <c r="AJ10" s="45"/>
      <c r="AK10" s="2"/>
      <c r="AL10" s="45">
        <f>データ!V6</f>
        <v>3920</v>
      </c>
      <c r="AM10" s="45"/>
      <c r="AN10" s="45"/>
      <c r="AO10" s="45"/>
      <c r="AP10" s="45"/>
      <c r="AQ10" s="45"/>
      <c r="AR10" s="45"/>
      <c r="AS10" s="45"/>
      <c r="AT10" s="44">
        <f>データ!W6</f>
        <v>2.58</v>
      </c>
      <c r="AU10" s="44"/>
      <c r="AV10" s="44"/>
      <c r="AW10" s="44"/>
      <c r="AX10" s="44"/>
      <c r="AY10" s="44"/>
      <c r="AZ10" s="44"/>
      <c r="BA10" s="44"/>
      <c r="BB10" s="44">
        <f>データ!X6</f>
        <v>1519.38</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9AU1AaDXySpqSvvIOhjuINRgob39RzF+9RdbKrqiJJY053GAaLgDCNSUMkJLOo3ATbK4FmWla0iftVnpNBA6xg==" saltValue="7EWwIByDQmKUB+EB1hcy7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52060</v>
      </c>
      <c r="D6" s="19">
        <f t="shared" si="3"/>
        <v>46</v>
      </c>
      <c r="E6" s="19">
        <f t="shared" si="3"/>
        <v>17</v>
      </c>
      <c r="F6" s="19">
        <f t="shared" si="3"/>
        <v>4</v>
      </c>
      <c r="G6" s="19">
        <f t="shared" si="3"/>
        <v>0</v>
      </c>
      <c r="H6" s="19" t="str">
        <f t="shared" si="3"/>
        <v>秋田県　男鹿市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58.55</v>
      </c>
      <c r="P6" s="20">
        <f t="shared" si="3"/>
        <v>16.940000000000001</v>
      </c>
      <c r="Q6" s="20">
        <f t="shared" si="3"/>
        <v>92.58</v>
      </c>
      <c r="R6" s="20">
        <f t="shared" si="3"/>
        <v>3300</v>
      </c>
      <c r="S6" s="20">
        <f t="shared" si="3"/>
        <v>23355</v>
      </c>
      <c r="T6" s="20">
        <f t="shared" si="3"/>
        <v>241.09</v>
      </c>
      <c r="U6" s="20">
        <f t="shared" si="3"/>
        <v>96.87</v>
      </c>
      <c r="V6" s="20">
        <f t="shared" si="3"/>
        <v>3920</v>
      </c>
      <c r="W6" s="20">
        <f t="shared" si="3"/>
        <v>2.58</v>
      </c>
      <c r="X6" s="20">
        <f t="shared" si="3"/>
        <v>1519.38</v>
      </c>
      <c r="Y6" s="21">
        <f>IF(Y7="",NA(),Y7)</f>
        <v>119.9</v>
      </c>
      <c r="Z6" s="21">
        <f t="shared" ref="Z6:AH6" si="4">IF(Z7="",NA(),Z7)</f>
        <v>109.56</v>
      </c>
      <c r="AA6" s="21">
        <f t="shared" si="4"/>
        <v>126.47</v>
      </c>
      <c r="AB6" s="21">
        <f t="shared" si="4"/>
        <v>120.28</v>
      </c>
      <c r="AC6" s="21">
        <f t="shared" si="4"/>
        <v>123</v>
      </c>
      <c r="AD6" s="21">
        <f t="shared" si="4"/>
        <v>105.78</v>
      </c>
      <c r="AE6" s="21">
        <f t="shared" si="4"/>
        <v>106.09</v>
      </c>
      <c r="AF6" s="21">
        <f t="shared" si="4"/>
        <v>101.98</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52.27</v>
      </c>
      <c r="AR6" s="21">
        <f t="shared" si="5"/>
        <v>58.68</v>
      </c>
      <c r="AS6" s="21">
        <f t="shared" si="5"/>
        <v>53.87</v>
      </c>
      <c r="AT6" s="20" t="str">
        <f>IF(AT7="","",IF(AT7="-","【-】","【"&amp;SUBSTITUTE(TEXT(AT7,"#,##0.00"),"-","△")&amp;"】"))</f>
        <v>【63.54】</v>
      </c>
      <c r="AU6" s="21">
        <f>IF(AU7="",NA(),AU7)</f>
        <v>12.54</v>
      </c>
      <c r="AV6" s="21">
        <f t="shared" ref="AV6:BD6" si="6">IF(AV7="",NA(),AV7)</f>
        <v>10.199999999999999</v>
      </c>
      <c r="AW6" s="21">
        <f t="shared" si="6"/>
        <v>11.3</v>
      </c>
      <c r="AX6" s="21">
        <f t="shared" si="6"/>
        <v>10.36</v>
      </c>
      <c r="AY6" s="21">
        <f t="shared" si="6"/>
        <v>10.38</v>
      </c>
      <c r="AZ6" s="21">
        <f t="shared" si="6"/>
        <v>44.24</v>
      </c>
      <c r="BA6" s="21">
        <f t="shared" si="6"/>
        <v>43.07</v>
      </c>
      <c r="BB6" s="21">
        <f t="shared" si="6"/>
        <v>41.51</v>
      </c>
      <c r="BC6" s="21">
        <f t="shared" si="6"/>
        <v>45.01</v>
      </c>
      <c r="BD6" s="21">
        <f t="shared" si="6"/>
        <v>46.37</v>
      </c>
      <c r="BE6" s="20" t="str">
        <f>IF(BE7="","",IF(BE7="-","【-】","【"&amp;SUBSTITUTE(TEXT(BE7,"#,##0.00"),"-","△")&amp;"】"))</f>
        <v>【50.90】</v>
      </c>
      <c r="BF6" s="21">
        <f>IF(BF7="",NA(),BF7)</f>
        <v>1819.21</v>
      </c>
      <c r="BG6" s="21">
        <f t="shared" ref="BG6:BO6" si="7">IF(BG7="",NA(),BG7)</f>
        <v>1569.17</v>
      </c>
      <c r="BH6" s="21">
        <f t="shared" si="7"/>
        <v>448.31</v>
      </c>
      <c r="BI6" s="21">
        <f t="shared" si="7"/>
        <v>387.45</v>
      </c>
      <c r="BJ6" s="21">
        <f t="shared" si="7"/>
        <v>338.79</v>
      </c>
      <c r="BK6" s="21">
        <f t="shared" si="7"/>
        <v>1258.43</v>
      </c>
      <c r="BL6" s="21">
        <f t="shared" si="7"/>
        <v>1163.75</v>
      </c>
      <c r="BM6" s="21">
        <f t="shared" si="7"/>
        <v>1160.22</v>
      </c>
      <c r="BN6" s="21">
        <f t="shared" si="7"/>
        <v>1141.98</v>
      </c>
      <c r="BO6" s="21">
        <f t="shared" si="7"/>
        <v>1062.58</v>
      </c>
      <c r="BP6" s="20" t="str">
        <f>IF(BP7="","",IF(BP7="-","【-】","【"&amp;SUBSTITUTE(TEXT(BP7,"#,##0.00"),"-","△")&amp;"】"))</f>
        <v>【1,099.15】</v>
      </c>
      <c r="BQ6" s="21">
        <f>IF(BQ7="",NA(),BQ7)</f>
        <v>87.43</v>
      </c>
      <c r="BR6" s="21">
        <f t="shared" ref="BR6:BZ6" si="8">IF(BR7="",NA(),BR7)</f>
        <v>77.900000000000006</v>
      </c>
      <c r="BS6" s="21">
        <f t="shared" si="8"/>
        <v>100</v>
      </c>
      <c r="BT6" s="21">
        <f t="shared" si="8"/>
        <v>100</v>
      </c>
      <c r="BU6" s="21">
        <f t="shared" si="8"/>
        <v>100</v>
      </c>
      <c r="BV6" s="21">
        <f t="shared" si="8"/>
        <v>73.36</v>
      </c>
      <c r="BW6" s="21">
        <f t="shared" si="8"/>
        <v>72.599999999999994</v>
      </c>
      <c r="BX6" s="21">
        <f t="shared" si="8"/>
        <v>81.81</v>
      </c>
      <c r="BY6" s="21">
        <f t="shared" si="8"/>
        <v>82.27</v>
      </c>
      <c r="BZ6" s="21">
        <f t="shared" si="8"/>
        <v>80.36</v>
      </c>
      <c r="CA6" s="20" t="str">
        <f>IF(CA7="","",IF(CA7="-","【-】","【"&amp;SUBSTITUTE(TEXT(CA7,"#,##0.00"),"-","△")&amp;"】"))</f>
        <v>【72.92】</v>
      </c>
      <c r="CB6" s="21">
        <f>IF(CB7="",NA(),CB7)</f>
        <v>191.13</v>
      </c>
      <c r="CC6" s="21">
        <f t="shared" ref="CC6:CK6" si="9">IF(CC7="",NA(),CC7)</f>
        <v>215.8</v>
      </c>
      <c r="CD6" s="21">
        <f t="shared" si="9"/>
        <v>168.21</v>
      </c>
      <c r="CE6" s="21">
        <f t="shared" si="9"/>
        <v>169.14</v>
      </c>
      <c r="CF6" s="21">
        <f t="shared" si="9"/>
        <v>169.69</v>
      </c>
      <c r="CG6" s="21">
        <f t="shared" si="9"/>
        <v>224.88</v>
      </c>
      <c r="CH6" s="21">
        <f t="shared" si="9"/>
        <v>228.64</v>
      </c>
      <c r="CI6" s="21">
        <f t="shared" si="9"/>
        <v>193.59</v>
      </c>
      <c r="CJ6" s="21">
        <f t="shared" si="9"/>
        <v>194.42</v>
      </c>
      <c r="CK6" s="21">
        <f t="shared" si="9"/>
        <v>201.33</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45.3</v>
      </c>
      <c r="CU6" s="21">
        <f t="shared" si="10"/>
        <v>45.6</v>
      </c>
      <c r="CV6" s="21">
        <f t="shared" si="10"/>
        <v>44.79</v>
      </c>
      <c r="CW6" s="20" t="str">
        <f>IF(CW7="","",IF(CW7="-","【-】","【"&amp;SUBSTITUTE(TEXT(CW7,"#,##0.00"),"-","△")&amp;"】"))</f>
        <v>【43.17】</v>
      </c>
      <c r="CX6" s="21">
        <f>IF(CX7="",NA(),CX7)</f>
        <v>63.66</v>
      </c>
      <c r="CY6" s="21">
        <f t="shared" ref="CY6:DG6" si="11">IF(CY7="",NA(),CY7)</f>
        <v>64.97</v>
      </c>
      <c r="CZ6" s="21">
        <f t="shared" si="11"/>
        <v>66.59</v>
      </c>
      <c r="DA6" s="21">
        <f t="shared" si="11"/>
        <v>68.14</v>
      </c>
      <c r="DB6" s="21">
        <f t="shared" si="11"/>
        <v>69.180000000000007</v>
      </c>
      <c r="DC6" s="21">
        <f t="shared" si="11"/>
        <v>84.19</v>
      </c>
      <c r="DD6" s="21">
        <f t="shared" si="11"/>
        <v>84.34</v>
      </c>
      <c r="DE6" s="21">
        <f t="shared" si="11"/>
        <v>88.37</v>
      </c>
      <c r="DF6" s="21">
        <f t="shared" si="11"/>
        <v>88.66</v>
      </c>
      <c r="DG6" s="21">
        <f t="shared" si="11"/>
        <v>88.68</v>
      </c>
      <c r="DH6" s="20" t="str">
        <f>IF(DH7="","",IF(DH7="-","【-】","【"&amp;SUBSTITUTE(TEXT(DH7,"#,##0.00"),"-","△")&amp;"】"))</f>
        <v>【86.31】</v>
      </c>
      <c r="DI6" s="21">
        <f>IF(DI7="",NA(),DI7)</f>
        <v>16.809999999999999</v>
      </c>
      <c r="DJ6" s="21">
        <f t="shared" ref="DJ6:DR6" si="12">IF(DJ7="",NA(),DJ7)</f>
        <v>19.2</v>
      </c>
      <c r="DK6" s="21">
        <f t="shared" si="12"/>
        <v>21.53</v>
      </c>
      <c r="DL6" s="21">
        <f t="shared" si="12"/>
        <v>23.89</v>
      </c>
      <c r="DM6" s="21">
        <f t="shared" si="12"/>
        <v>26.24</v>
      </c>
      <c r="DN6" s="21">
        <f t="shared" si="12"/>
        <v>21.36</v>
      </c>
      <c r="DO6" s="21">
        <f t="shared" si="12"/>
        <v>22.79</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0.04</v>
      </c>
      <c r="EB6" s="21">
        <f t="shared" si="13"/>
        <v>0.12</v>
      </c>
      <c r="EC6" s="21">
        <f t="shared" si="13"/>
        <v>0.1</v>
      </c>
      <c r="ED6" s="20" t="str">
        <f>IF(ED7="","",IF(ED7="-","【-】","【"&amp;SUBSTITUTE(TEXT(ED7,"#,##0.00"),"-","△")&amp;"】"))</f>
        <v>【0.06】</v>
      </c>
      <c r="EE6" s="20">
        <f>IF(EE7="",NA(),EE7)</f>
        <v>0</v>
      </c>
      <c r="EF6" s="20">
        <f t="shared" ref="EF6:EN6" si="14">IF(EF7="",NA(),EF7)</f>
        <v>0</v>
      </c>
      <c r="EG6" s="21">
        <f t="shared" si="14"/>
        <v>0.05</v>
      </c>
      <c r="EH6" s="20">
        <f t="shared" si="14"/>
        <v>0</v>
      </c>
      <c r="EI6" s="20">
        <f t="shared" si="14"/>
        <v>0</v>
      </c>
      <c r="EJ6" s="21">
        <f t="shared" si="14"/>
        <v>0.39</v>
      </c>
      <c r="EK6" s="21">
        <f t="shared" si="14"/>
        <v>0.1</v>
      </c>
      <c r="EL6" s="21">
        <f t="shared" si="14"/>
        <v>0.22</v>
      </c>
      <c r="EM6" s="21">
        <f t="shared" si="14"/>
        <v>0.17</v>
      </c>
      <c r="EN6" s="21">
        <f t="shared" si="14"/>
        <v>0.27</v>
      </c>
      <c r="EO6" s="20" t="str">
        <f>IF(EO7="","",IF(EO7="-","【-】","【"&amp;SUBSTITUTE(TEXT(EO7,"#,##0.00"),"-","△")&amp;"】"))</f>
        <v>【0.15】</v>
      </c>
    </row>
    <row r="7" spans="1:148" s="22" customFormat="1" x14ac:dyDescent="0.15">
      <c r="A7" s="14"/>
      <c r="B7" s="23">
        <v>2024</v>
      </c>
      <c r="C7" s="23">
        <v>52060</v>
      </c>
      <c r="D7" s="23">
        <v>46</v>
      </c>
      <c r="E7" s="23">
        <v>17</v>
      </c>
      <c r="F7" s="23">
        <v>4</v>
      </c>
      <c r="G7" s="23">
        <v>0</v>
      </c>
      <c r="H7" s="23" t="s">
        <v>96</v>
      </c>
      <c r="I7" s="23" t="s">
        <v>97</v>
      </c>
      <c r="J7" s="23" t="s">
        <v>98</v>
      </c>
      <c r="K7" s="23" t="s">
        <v>99</v>
      </c>
      <c r="L7" s="23" t="s">
        <v>100</v>
      </c>
      <c r="M7" s="23" t="s">
        <v>101</v>
      </c>
      <c r="N7" s="24" t="s">
        <v>102</v>
      </c>
      <c r="O7" s="24">
        <v>58.55</v>
      </c>
      <c r="P7" s="24">
        <v>16.940000000000001</v>
      </c>
      <c r="Q7" s="24">
        <v>92.58</v>
      </c>
      <c r="R7" s="24">
        <v>3300</v>
      </c>
      <c r="S7" s="24">
        <v>23355</v>
      </c>
      <c r="T7" s="24">
        <v>241.09</v>
      </c>
      <c r="U7" s="24">
        <v>96.87</v>
      </c>
      <c r="V7" s="24">
        <v>3920</v>
      </c>
      <c r="W7" s="24">
        <v>2.58</v>
      </c>
      <c r="X7" s="24">
        <v>1519.38</v>
      </c>
      <c r="Y7" s="24">
        <v>119.9</v>
      </c>
      <c r="Z7" s="24">
        <v>109.56</v>
      </c>
      <c r="AA7" s="24">
        <v>126.47</v>
      </c>
      <c r="AB7" s="24">
        <v>120.28</v>
      </c>
      <c r="AC7" s="24">
        <v>123</v>
      </c>
      <c r="AD7" s="24">
        <v>105.78</v>
      </c>
      <c r="AE7" s="24">
        <v>106.09</v>
      </c>
      <c r="AF7" s="24">
        <v>101.98</v>
      </c>
      <c r="AG7" s="24">
        <v>102.68</v>
      </c>
      <c r="AH7" s="24">
        <v>103.79</v>
      </c>
      <c r="AI7" s="24">
        <v>105.07</v>
      </c>
      <c r="AJ7" s="24">
        <v>0</v>
      </c>
      <c r="AK7" s="24">
        <v>0</v>
      </c>
      <c r="AL7" s="24">
        <v>0</v>
      </c>
      <c r="AM7" s="24">
        <v>0</v>
      </c>
      <c r="AN7" s="24">
        <v>0</v>
      </c>
      <c r="AO7" s="24">
        <v>63.96</v>
      </c>
      <c r="AP7" s="24">
        <v>69.42</v>
      </c>
      <c r="AQ7" s="24">
        <v>52.27</v>
      </c>
      <c r="AR7" s="24">
        <v>58.68</v>
      </c>
      <c r="AS7" s="24">
        <v>53.87</v>
      </c>
      <c r="AT7" s="24">
        <v>63.54</v>
      </c>
      <c r="AU7" s="24">
        <v>12.54</v>
      </c>
      <c r="AV7" s="24">
        <v>10.199999999999999</v>
      </c>
      <c r="AW7" s="24">
        <v>11.3</v>
      </c>
      <c r="AX7" s="24">
        <v>10.36</v>
      </c>
      <c r="AY7" s="24">
        <v>10.38</v>
      </c>
      <c r="AZ7" s="24">
        <v>44.24</v>
      </c>
      <c r="BA7" s="24">
        <v>43.07</v>
      </c>
      <c r="BB7" s="24">
        <v>41.51</v>
      </c>
      <c r="BC7" s="24">
        <v>45.01</v>
      </c>
      <c r="BD7" s="24">
        <v>46.37</v>
      </c>
      <c r="BE7" s="24">
        <v>50.9</v>
      </c>
      <c r="BF7" s="24">
        <v>1819.21</v>
      </c>
      <c r="BG7" s="24">
        <v>1569.17</v>
      </c>
      <c r="BH7" s="24">
        <v>448.31</v>
      </c>
      <c r="BI7" s="24">
        <v>387.45</v>
      </c>
      <c r="BJ7" s="24">
        <v>338.79</v>
      </c>
      <c r="BK7" s="24">
        <v>1258.43</v>
      </c>
      <c r="BL7" s="24">
        <v>1163.75</v>
      </c>
      <c r="BM7" s="24">
        <v>1160.22</v>
      </c>
      <c r="BN7" s="24">
        <v>1141.98</v>
      </c>
      <c r="BO7" s="24">
        <v>1062.58</v>
      </c>
      <c r="BP7" s="24">
        <v>1099.1500000000001</v>
      </c>
      <c r="BQ7" s="24">
        <v>87.43</v>
      </c>
      <c r="BR7" s="24">
        <v>77.900000000000006</v>
      </c>
      <c r="BS7" s="24">
        <v>100</v>
      </c>
      <c r="BT7" s="24">
        <v>100</v>
      </c>
      <c r="BU7" s="24">
        <v>100</v>
      </c>
      <c r="BV7" s="24">
        <v>73.36</v>
      </c>
      <c r="BW7" s="24">
        <v>72.599999999999994</v>
      </c>
      <c r="BX7" s="24">
        <v>81.81</v>
      </c>
      <c r="BY7" s="24">
        <v>82.27</v>
      </c>
      <c r="BZ7" s="24">
        <v>80.36</v>
      </c>
      <c r="CA7" s="24">
        <v>72.92</v>
      </c>
      <c r="CB7" s="24">
        <v>191.13</v>
      </c>
      <c r="CC7" s="24">
        <v>215.8</v>
      </c>
      <c r="CD7" s="24">
        <v>168.21</v>
      </c>
      <c r="CE7" s="24">
        <v>169.14</v>
      </c>
      <c r="CF7" s="24">
        <v>169.69</v>
      </c>
      <c r="CG7" s="24">
        <v>224.88</v>
      </c>
      <c r="CH7" s="24">
        <v>228.64</v>
      </c>
      <c r="CI7" s="24">
        <v>193.59</v>
      </c>
      <c r="CJ7" s="24">
        <v>194.42</v>
      </c>
      <c r="CK7" s="24">
        <v>201.33</v>
      </c>
      <c r="CL7" s="24">
        <v>225.78</v>
      </c>
      <c r="CM7" s="24" t="s">
        <v>102</v>
      </c>
      <c r="CN7" s="24" t="s">
        <v>102</v>
      </c>
      <c r="CO7" s="24" t="s">
        <v>102</v>
      </c>
      <c r="CP7" s="24" t="s">
        <v>102</v>
      </c>
      <c r="CQ7" s="24" t="s">
        <v>102</v>
      </c>
      <c r="CR7" s="24">
        <v>42.4</v>
      </c>
      <c r="CS7" s="24">
        <v>42.28</v>
      </c>
      <c r="CT7" s="24">
        <v>45.3</v>
      </c>
      <c r="CU7" s="24">
        <v>45.6</v>
      </c>
      <c r="CV7" s="24">
        <v>44.79</v>
      </c>
      <c r="CW7" s="24">
        <v>43.17</v>
      </c>
      <c r="CX7" s="24">
        <v>63.66</v>
      </c>
      <c r="CY7" s="24">
        <v>64.97</v>
      </c>
      <c r="CZ7" s="24">
        <v>66.59</v>
      </c>
      <c r="DA7" s="24">
        <v>68.14</v>
      </c>
      <c r="DB7" s="24">
        <v>69.180000000000007</v>
      </c>
      <c r="DC7" s="24">
        <v>84.19</v>
      </c>
      <c r="DD7" s="24">
        <v>84.34</v>
      </c>
      <c r="DE7" s="24">
        <v>88.37</v>
      </c>
      <c r="DF7" s="24">
        <v>88.66</v>
      </c>
      <c r="DG7" s="24">
        <v>88.68</v>
      </c>
      <c r="DH7" s="24">
        <v>86.31</v>
      </c>
      <c r="DI7" s="24">
        <v>16.809999999999999</v>
      </c>
      <c r="DJ7" s="24">
        <v>19.2</v>
      </c>
      <c r="DK7" s="24">
        <v>21.53</v>
      </c>
      <c r="DL7" s="24">
        <v>23.89</v>
      </c>
      <c r="DM7" s="24">
        <v>26.24</v>
      </c>
      <c r="DN7" s="24">
        <v>21.36</v>
      </c>
      <c r="DO7" s="24">
        <v>22.79</v>
      </c>
      <c r="DP7" s="24">
        <v>32.57</v>
      </c>
      <c r="DQ7" s="24">
        <v>33.159999999999997</v>
      </c>
      <c r="DR7" s="24">
        <v>34.590000000000003</v>
      </c>
      <c r="DS7" s="24">
        <v>30.82</v>
      </c>
      <c r="DT7" s="24">
        <v>0</v>
      </c>
      <c r="DU7" s="24">
        <v>0</v>
      </c>
      <c r="DV7" s="24">
        <v>0</v>
      </c>
      <c r="DW7" s="24">
        <v>0</v>
      </c>
      <c r="DX7" s="24">
        <v>0</v>
      </c>
      <c r="DY7" s="24">
        <v>0.01</v>
      </c>
      <c r="DZ7" s="24">
        <v>0.01</v>
      </c>
      <c r="EA7" s="24">
        <v>0.04</v>
      </c>
      <c r="EB7" s="24">
        <v>0.12</v>
      </c>
      <c r="EC7" s="24">
        <v>0.1</v>
      </c>
      <c r="ED7" s="24">
        <v>0.06</v>
      </c>
      <c r="EE7" s="24">
        <v>0</v>
      </c>
      <c r="EF7" s="24">
        <v>0</v>
      </c>
      <c r="EG7" s="24">
        <v>0.05</v>
      </c>
      <c r="EH7" s="24">
        <v>0</v>
      </c>
      <c r="EI7" s="24">
        <v>0</v>
      </c>
      <c r="EJ7" s="24">
        <v>0.39</v>
      </c>
      <c r="EK7" s="24">
        <v>0.1</v>
      </c>
      <c r="EL7" s="24">
        <v>0.22</v>
      </c>
      <c r="EM7" s="24">
        <v>0.17</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KIGYO13U</cp:lastModifiedBy>
  <cp:lastPrinted>2026-01-23T01:58:06Z</cp:lastPrinted>
  <dcterms:created xsi:type="dcterms:W3CDTF">2025-12-23T06:08:59Z</dcterms:created>
  <dcterms:modified xsi:type="dcterms:W3CDTF">2026-01-23T01:58:10Z</dcterms:modified>
  <cp:category/>
</cp:coreProperties>
</file>