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192.168.20.250\経理\上水道事業\06＿依頼・調査\R7\Fwd_ 公営企業に係る「経営比較分析表」の分析・公表について（依頼：１_29〆切）\"/>
    </mc:Choice>
  </mc:AlternateContent>
  <xr:revisionPtr revIDLastSave="0" documentId="13_ncr:1_{CF69801F-3A5A-4DC6-B042-167BC542EFEF}" xr6:coauthVersionLast="46" xr6:coauthVersionMax="46" xr10:uidLastSave="{00000000-0000-0000-0000-000000000000}"/>
  <workbookProtection workbookAlgorithmName="SHA-512" workbookHashValue="2mgsg0oBNLUKgF0zCFWswKxJfMZHVVXuxhuGvpjCYxrP8hIblWgm+peV66GOyzNJHujBGOpV5OW5einQA7wiYQ==" workbookSaltValue="Jo9mxxxk/azGSmA3pk/liA==" workbookSpinCount="100000" lockStructure="1"/>
  <bookViews>
    <workbookView xWindow="1340" yWindow="160" windowWidth="17770" windowHeight="999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I10" i="4"/>
  <c r="B10" i="4"/>
  <c r="BB8" i="4"/>
  <c r="AT8" i="4"/>
  <c r="AL8" i="4"/>
  <c r="W8" i="4"/>
  <c r="P8" i="4"/>
  <c r="I8" i="4"/>
  <c r="B6"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<sst xmlns="http://schemas.openxmlformats.org/spreadsheetml/2006/main" count="228" uniqueCount="115">
  <si>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</si>
  <si>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</si>
  <si>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</si>
  <si>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</si>
  <si>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</si>
  <si>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</si>
  <si>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</si>
  <si>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</si>
  <si>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</si>
  <si>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</si>
  <si>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</si>
  <si>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</si>
  <si>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</si>
  <si>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</si>
  <si>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</si>
  <si>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</si>
  <si>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</si>
  <si>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</si>
  <si>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</si>
  <si>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</si>
  <si>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</si>
  <si>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</si>
  <si>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</si>
  <si>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</si>
  <si>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</si>
  <si>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</si>
  <si>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</si>
  <si>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</si>
  <si>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</si>
  <si>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</si>
  <si>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</si>
  <si>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</si>
  <si>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</si>
  <si>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</si>
  <si>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</si>
  <si>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</si>
  <si>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</si>
  <si>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</si>
  <si>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</si>
  <si>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</si>
  <si>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</si>
  <si>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</si>
  <si>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</si>
  <si>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</si>
  <si>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</si>
  <si>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</si>
  <si>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</si>
  <si>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</si>
  <si>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</si>
  <si>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</si>
  <si>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</si>
  <si>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</si>
  <si>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</si>
  <si>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</si>
  <si>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</si>
  <si>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</si>
  <si>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</si>
  <si>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</si>
  <si>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</si>
  <si>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</si>
  <si>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</si>
  <si>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</si>
  <si>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</si>
  <si>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</si>
  <si>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</si>
  <si>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</si>
  <si>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</si>
  <si>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</si>
  <si>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</si>
  <si>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</si>
  <si>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</si>
  <si>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</si>
  <si>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</si>
  <si>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</si>
  <si>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</si>
  <si>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</si>
  <si>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</si>
  <si>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</si>
  <si>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</si>
  <si>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</si>
  <si>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</si>
  <si>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</si>
  <si>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</si>
  <si>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</si>
  <si>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</si>
  <si>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</si>
  <si>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</si>
  <si>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</si>
  <si>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</si>
  <si>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</si>
  <si>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</si>
  <si>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</si>
  <si>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</si>
  <si>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男鹿市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</si>
  <si>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</si>
  <si>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</si>
  <si>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</si>
  <si>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</si>
  <si>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</si>
  <si>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</si>
  <si>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</si>
  <si>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</si>
  <si>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</si>
  <si>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</si>
  <si>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</si>
  <si>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</si>
  <si>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</si>
  <si>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</si>
  <si>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</si>
  <si>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</si>
  <si>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</si>
  <si>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</si>
  <si>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有形固定資産減価償却率と管路経年化率は、類似団体と同様に上昇傾向にあるため、管路の老朽化も進んでいると捉えている。漏水などによる効率性の低下を防ぐため老朽管の更新は必要ではあるが、財源の確保が課題である。資産管理により全体を把握し、更新の重要度の高い施設の洗い出しを行い、計画に基づいて事業を進めていく。</t>
    <phoneticPr fontId="4"/>
  </si>
  <si>
    <t>〇経常収支比率は、昨年度より上昇したが、引き続き100％を下回った数値で推移している。今年度に料金改定を実施したものの、人口減により水需要は減少傾向であることから、経費の削減に努め経営の安定を図る必要がある。
〇累積欠損金比率は、昨年度より低下し、類似団体と同程度となっている。料金改定の効果により、累積欠損金は減少していくと考えられる。
〇流動比率は、100%以上であることが必要であるとされているが、本市は93.20%となっている。これは翌年度償還の企業債等が流動負債へ計上されているためで、その企業債等を除いた比率は、675.60%となり100%を上回っている。
〇企業債残高対給水収益比率は、昨年度より低下し、類似団体を下回っている。今後の借入については、長期事業計画と財政状況を精査し計画的な活用に努める。
〇料金回収率は100％を下回る数値で推移している。また、類似団体と比較しても低い状況となっている。料金改定により、昨年度よりは上昇しているものの、引き続き費用の削減に努め経営の改善を図る必要がある。
〇施設利用率は、類似団体に比べ高い利用率で推移している。このことから適正な施設規模といえる。
〇有収率は、類似団体平均値と比較して低い数値となっている。漏水調査や老朽管更新等により漏水量を減らし有収率の向上に努めていく。</t>
    <rPh sb="9" eb="12">
      <t>サクネンド</t>
    </rPh>
    <rPh sb="14" eb="16">
      <t>ジョウショウ</t>
    </rPh>
    <rPh sb="43" eb="44">
      <t>イマ</t>
    </rPh>
    <rPh sb="120" eb="122">
      <t>テイカ</t>
    </rPh>
    <rPh sb="129" eb="132">
      <t>ドウテイド</t>
    </rPh>
    <rPh sb="139" eb="143">
      <t>リョウキンカイテイ</t>
    </rPh>
    <rPh sb="144" eb="146">
      <t>コウカ</t>
    </rPh>
    <rPh sb="314" eb="316">
      <t>シタマワ</t>
    </rPh>
    <rPh sb="416" eb="419">
      <t>サクネンド</t>
    </rPh>
    <phoneticPr fontId="4"/>
  </si>
  <si>
    <t>　経営の健全性・効率性の数値から、経営は更に厳しい状況になりつつあるといえる。漏水量が多いため、施設の稼働が収益につながらず、有収率が低くなっている。
　また、資産の老朽化の状況から、施設整備や経年管の更新事業は計画的に実施していく必要がある。今年度に料金改定を実施したことにより、料金収入は一旦増加したものの、人口減や物価上昇により、厳しい経営状況が続くと考えられる。今後も更なる経費削減に努めるとともに、本市で策定している経営の基本である経営戦略を基に、進捗管理、見直しを行い経営の安定に取り組んでいく。</t>
    <rPh sb="122" eb="123">
      <t>イマ</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</si>
</sst>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0.28000000000000003</c:v>
                </c:pt>
                <c:pt idx="1">
                  <c:v>0.39</c:v>
                </c:pt>
                <c:pt idx="2">
                  <c:v>0.47</c:v>
                </c:pt>
                <c:pt idx="3">
                  <c:v>0.36</c:v>
                </c:pt>
                <c:pt idx="4">
                  <c:v>0.35</c:v>
                </c:pt>
              </c:numCache>
            </c:numRef>
          </c:val>
          <c:extLst>
            <c:ext xmlns:c16="http://schemas.microsoft.com/office/drawing/2014/chart" uri="{C3380CC4-5D6E-409C-BE32-E72D297353CC}">
              <c16:uniqueId val="{00000000-EAF9-44E7-A69C-918AC808E25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EAF9-44E7-A69C-918AC808E25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65.66</c:v>
                </c:pt>
                <c:pt idx="1">
                  <c:v>65.86</c:v>
                </c:pt>
                <c:pt idx="2">
                  <c:v>65.38</c:v>
                </c:pt>
                <c:pt idx="3">
                  <c:v>64.61</c:v>
                </c:pt>
                <c:pt idx="4">
                  <c:v>67.72</c:v>
                </c:pt>
              </c:numCache>
            </c:numRef>
          </c:val>
          <c:extLst>
            <c:ext xmlns:c16="http://schemas.microsoft.com/office/drawing/2014/chart" uri="{C3380CC4-5D6E-409C-BE32-E72D297353CC}">
              <c16:uniqueId val="{00000000-AB47-42B2-BF2B-6AFEE47D0E4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AB47-42B2-BF2B-6AFEE47D0E4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72.599999999999994</c:v>
                </c:pt>
                <c:pt idx="1">
                  <c:v>73.11</c:v>
                </c:pt>
                <c:pt idx="2">
                  <c:v>72.89</c:v>
                </c:pt>
                <c:pt idx="3">
                  <c:v>70.12</c:v>
                </c:pt>
                <c:pt idx="4">
                  <c:v>64.97</c:v>
                </c:pt>
              </c:numCache>
            </c:numRef>
          </c:val>
          <c:extLst>
            <c:ext xmlns:c16="http://schemas.microsoft.com/office/drawing/2014/chart" uri="{C3380CC4-5D6E-409C-BE32-E72D297353CC}">
              <c16:uniqueId val="{00000000-CAF0-458A-ABA2-A7296F4AF49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CAF0-458A-ABA2-A7296F4AF49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98.07</c:v>
                </c:pt>
                <c:pt idx="1">
                  <c:v>96.72</c:v>
                </c:pt>
                <c:pt idx="2">
                  <c:v>95.09</c:v>
                </c:pt>
                <c:pt idx="3">
                  <c:v>84.16</c:v>
                </c:pt>
                <c:pt idx="4">
                  <c:v>90.38</c:v>
                </c:pt>
              </c:numCache>
            </c:numRef>
          </c:val>
          <c:extLst>
            <c:ext xmlns:c16="http://schemas.microsoft.com/office/drawing/2014/chart" uri="{C3380CC4-5D6E-409C-BE32-E72D297353CC}">
              <c16:uniqueId val="{00000000-A16F-4E8E-803E-8AC8090E48D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A16F-4E8E-803E-8AC8090E48D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48.66</c:v>
                </c:pt>
                <c:pt idx="1">
                  <c:v>49.95</c:v>
                </c:pt>
                <c:pt idx="2">
                  <c:v>51.14</c:v>
                </c:pt>
                <c:pt idx="3">
                  <c:v>52.19</c:v>
                </c:pt>
                <c:pt idx="4">
                  <c:v>52.77</c:v>
                </c:pt>
              </c:numCache>
            </c:numRef>
          </c:val>
          <c:extLst>
            <c:ext xmlns:c16="http://schemas.microsoft.com/office/drawing/2014/chart" uri="{C3380CC4-5D6E-409C-BE32-E72D297353CC}">
              <c16:uniqueId val="{00000000-17F9-4BD9-A580-258FA8B6F50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17F9-4BD9-A580-258FA8B6F50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19.53</c:v>
                </c:pt>
                <c:pt idx="1">
                  <c:v>18.329999999999998</c:v>
                </c:pt>
                <c:pt idx="2">
                  <c:v>19.27</c:v>
                </c:pt>
                <c:pt idx="3">
                  <c:v>21.91</c:v>
                </c:pt>
                <c:pt idx="4">
                  <c:v>22.38</c:v>
                </c:pt>
              </c:numCache>
            </c:numRef>
          </c:val>
          <c:extLst>
            <c:ext xmlns:c16="http://schemas.microsoft.com/office/drawing/2014/chart" uri="{C3380CC4-5D6E-409C-BE32-E72D297353CC}">
              <c16:uniqueId val="{00000000-32CB-47C4-8070-66AA8B38EC7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32CB-47C4-8070-66AA8B38EC7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0.47</c:v>
                </c:pt>
                <c:pt idx="1">
                  <c:v>4.5199999999999996</c:v>
                </c:pt>
                <c:pt idx="2">
                  <c:v>5.8</c:v>
                </c:pt>
                <c:pt idx="3">
                  <c:v>17.5</c:v>
                </c:pt>
                <c:pt idx="4">
                  <c:v>11.86</c:v>
                </c:pt>
              </c:numCache>
            </c:numRef>
          </c:val>
          <c:extLst>
            <c:ext xmlns:c16="http://schemas.microsoft.com/office/drawing/2014/chart" uri="{C3380CC4-5D6E-409C-BE32-E72D297353CC}">
              <c16:uniqueId val="{00000000-D169-42D1-9F05-2A7F40285BF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D169-42D1-9F05-2A7F40285BF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184.01</c:v>
                </c:pt>
                <c:pt idx="1">
                  <c:v>164.64</c:v>
                </c:pt>
                <c:pt idx="2">
                  <c:v>163.38</c:v>
                </c:pt>
                <c:pt idx="3">
                  <c:v>87.81</c:v>
                </c:pt>
                <c:pt idx="4">
                  <c:v>93.2</c:v>
                </c:pt>
              </c:numCache>
            </c:numRef>
          </c:val>
          <c:extLst>
            <c:ext xmlns:c16="http://schemas.microsoft.com/office/drawing/2014/chart" uri="{C3380CC4-5D6E-409C-BE32-E72D297353CC}">
              <c16:uniqueId val="{00000000-A23C-41B3-8A9D-312BA1F7524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A23C-41B3-8A9D-312BA1F7524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417.7</c:v>
                </c:pt>
                <c:pt idx="1">
                  <c:v>392.61</c:v>
                </c:pt>
                <c:pt idx="2">
                  <c:v>384.61</c:v>
                </c:pt>
                <c:pt idx="3">
                  <c:v>393.67</c:v>
                </c:pt>
                <c:pt idx="4">
                  <c:v>358.6</c:v>
                </c:pt>
              </c:numCache>
            </c:numRef>
          </c:val>
          <c:extLst>
            <c:ext xmlns:c16="http://schemas.microsoft.com/office/drawing/2014/chart" uri="{C3380CC4-5D6E-409C-BE32-E72D297353CC}">
              <c16:uniqueId val="{00000000-3869-4ABA-A357-FD33F6CE250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3869-4ABA-A357-FD33F6CE250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92.11</c:v>
                </c:pt>
                <c:pt idx="1">
                  <c:v>93.3</c:v>
                </c:pt>
                <c:pt idx="2">
                  <c:v>90.99</c:v>
                </c:pt>
                <c:pt idx="3">
                  <c:v>79.31</c:v>
                </c:pt>
                <c:pt idx="4">
                  <c:v>86.72</c:v>
                </c:pt>
              </c:numCache>
            </c:numRef>
          </c:val>
          <c:extLst>
            <c:ext xmlns:c16="http://schemas.microsoft.com/office/drawing/2014/chart" uri="{C3380CC4-5D6E-409C-BE32-E72D297353CC}">
              <c16:uniqueId val="{00000000-CBA0-4677-8782-E4703B93779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CBA0-4677-8782-E4703B93779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189.61</c:v>
                </c:pt>
                <c:pt idx="1">
                  <c:v>188.84</c:v>
                </c:pt>
                <c:pt idx="2">
                  <c:v>193.74</c:v>
                </c:pt>
                <c:pt idx="3">
                  <c:v>222.52</c:v>
                </c:pt>
                <c:pt idx="4">
                  <c:v>234.69</c:v>
                </c:pt>
              </c:numCache>
            </c:numRef>
          </c:val>
          <c:extLst>
            <c:ext xmlns:c16="http://schemas.microsoft.com/office/drawing/2014/chart" uri="{C3380CC4-5D6E-409C-BE32-E72D297353CC}">
              <c16:uniqueId val="{00000000-48FE-4195-AF4E-A1A9363C7AF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48FE-4195-AF4E-A1A9363C7AF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J79" sqref="BJ79"/>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秋田県　男鹿市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23355</v>
      </c>
      <c r="AM8" s="58"/>
      <c r="AN8" s="58"/>
      <c r="AO8" s="58"/>
      <c r="AP8" s="58"/>
      <c r="AQ8" s="58"/>
      <c r="AR8" s="58"/>
      <c r="AS8" s="58"/>
      <c r="AT8" s="55">
        <f>データ!$S$6</f>
        <v>241.09</v>
      </c>
      <c r="AU8" s="56"/>
      <c r="AV8" s="56"/>
      <c r="AW8" s="56"/>
      <c r="AX8" s="56"/>
      <c r="AY8" s="56"/>
      <c r="AZ8" s="56"/>
      <c r="BA8" s="56"/>
      <c r="BB8" s="45">
        <f>データ!$T$6</f>
        <v>96.87</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70.77</v>
      </c>
      <c r="J10" s="56"/>
      <c r="K10" s="56"/>
      <c r="L10" s="56"/>
      <c r="M10" s="56"/>
      <c r="N10" s="56"/>
      <c r="O10" s="57"/>
      <c r="P10" s="45">
        <f>データ!$P$6</f>
        <v>97.83</v>
      </c>
      <c r="Q10" s="45"/>
      <c r="R10" s="45"/>
      <c r="S10" s="45"/>
      <c r="T10" s="45"/>
      <c r="U10" s="45"/>
      <c r="V10" s="45"/>
      <c r="W10" s="58">
        <f>データ!$Q$6</f>
        <v>3938</v>
      </c>
      <c r="X10" s="58"/>
      <c r="Y10" s="58"/>
      <c r="Z10" s="58"/>
      <c r="AA10" s="58"/>
      <c r="AB10" s="58"/>
      <c r="AC10" s="58"/>
      <c r="AD10" s="2"/>
      <c r="AE10" s="2"/>
      <c r="AF10" s="2"/>
      <c r="AG10" s="2"/>
      <c r="AH10" s="2"/>
      <c r="AI10" s="2"/>
      <c r="AJ10" s="2"/>
      <c r="AK10" s="2"/>
      <c r="AL10" s="58">
        <f>データ!$U$6</f>
        <v>22644</v>
      </c>
      <c r="AM10" s="58"/>
      <c r="AN10" s="58"/>
      <c r="AO10" s="58"/>
      <c r="AP10" s="58"/>
      <c r="AQ10" s="58"/>
      <c r="AR10" s="58"/>
      <c r="AS10" s="58"/>
      <c r="AT10" s="55">
        <f>データ!$V$6</f>
        <v>84.94</v>
      </c>
      <c r="AU10" s="56"/>
      <c r="AV10" s="56"/>
      <c r="AW10" s="56"/>
      <c r="AX10" s="56"/>
      <c r="AY10" s="56"/>
      <c r="AZ10" s="56"/>
      <c r="BA10" s="56"/>
      <c r="BB10" s="45">
        <f>データ!$W$6</f>
        <v>266.58999999999997</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113</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112</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114</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suDEJI06TrA3hW7mTgJXSsSyLfsZYtnxDBlxVx8TmJXEH0tDoZJOfdpTybR4aX+3iCwdSyCiyvjl1uY55aMvw==" saltValue="XhHaSgS8wrp3BjvEi32XB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52060</v>
      </c>
      <c r="D6" s="20">
        <f t="shared" si="3"/>
        <v>46</v>
      </c>
      <c r="E6" s="20">
        <f t="shared" si="3"/>
        <v>1</v>
      </c>
      <c r="F6" s="20">
        <f t="shared" si="3"/>
        <v>0</v>
      </c>
      <c r="G6" s="20">
        <f t="shared" si="3"/>
        <v>1</v>
      </c>
      <c r="H6" s="20" t="str">
        <f t="shared" si="3"/>
        <v>秋田県　男鹿市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70.77</v>
      </c>
      <c r="P6" s="21">
        <f t="shared" si="3"/>
        <v>97.83</v>
      </c>
      <c r="Q6" s="21">
        <f t="shared" si="3"/>
        <v>3938</v>
      </c>
      <c r="R6" s="21">
        <f t="shared" si="3"/>
        <v>23355</v>
      </c>
      <c r="S6" s="21">
        <f t="shared" si="3"/>
        <v>241.09</v>
      </c>
      <c r="T6" s="21">
        <f t="shared" si="3"/>
        <v>96.87</v>
      </c>
      <c r="U6" s="21">
        <f t="shared" si="3"/>
        <v>22644</v>
      </c>
      <c r="V6" s="21">
        <f t="shared" si="3"/>
        <v>84.94</v>
      </c>
      <c r="W6" s="21">
        <f t="shared" si="3"/>
        <v>266.58999999999997</v>
      </c>
      <c r="X6" s="22">
        <f>IF(X7="",NA(),X7)</f>
        <v>98.07</v>
      </c>
      <c r="Y6" s="22">
        <f t="shared" ref="Y6:AG6" si="4">IF(Y7="",NA(),Y7)</f>
        <v>96.72</v>
      </c>
      <c r="Z6" s="22">
        <f t="shared" si="4"/>
        <v>95.09</v>
      </c>
      <c r="AA6" s="22">
        <f t="shared" si="4"/>
        <v>84.16</v>
      </c>
      <c r="AB6" s="22">
        <f t="shared" si="4"/>
        <v>90.38</v>
      </c>
      <c r="AC6" s="22">
        <f t="shared" si="4"/>
        <v>108.35</v>
      </c>
      <c r="AD6" s="22">
        <f t="shared" si="4"/>
        <v>108.84</v>
      </c>
      <c r="AE6" s="22">
        <f t="shared" si="4"/>
        <v>105.92</v>
      </c>
      <c r="AF6" s="22">
        <f t="shared" si="4"/>
        <v>106.01</v>
      </c>
      <c r="AG6" s="22">
        <f t="shared" si="4"/>
        <v>103.74</v>
      </c>
      <c r="AH6" s="21" t="str">
        <f>IF(AH7="","",IF(AH7="-","【-】","【"&amp;SUBSTITUTE(TEXT(AH7,"#,##0.00"),"-","△")&amp;"】"))</f>
        <v>【107.26】</v>
      </c>
      <c r="AI6" s="22">
        <f>IF(AI7="",NA(),AI7)</f>
        <v>0.47</v>
      </c>
      <c r="AJ6" s="22">
        <f t="shared" ref="AJ6:AR6" si="5">IF(AJ7="",NA(),AJ7)</f>
        <v>4.5199999999999996</v>
      </c>
      <c r="AK6" s="22">
        <f t="shared" si="5"/>
        <v>5.8</v>
      </c>
      <c r="AL6" s="22">
        <f t="shared" si="5"/>
        <v>17.5</v>
      </c>
      <c r="AM6" s="22">
        <f t="shared" si="5"/>
        <v>11.86</v>
      </c>
      <c r="AN6" s="22">
        <f t="shared" si="5"/>
        <v>3.98</v>
      </c>
      <c r="AO6" s="22">
        <f t="shared" si="5"/>
        <v>6.02</v>
      </c>
      <c r="AP6" s="22">
        <f t="shared" si="5"/>
        <v>7.78</v>
      </c>
      <c r="AQ6" s="22">
        <f t="shared" si="5"/>
        <v>9.59</v>
      </c>
      <c r="AR6" s="22">
        <f t="shared" si="5"/>
        <v>11.55</v>
      </c>
      <c r="AS6" s="21" t="str">
        <f>IF(AS7="","",IF(AS7="-","【-】","【"&amp;SUBSTITUTE(TEXT(AS7,"#,##0.00"),"-","△")&amp;"】"))</f>
        <v>【1.61】</v>
      </c>
      <c r="AT6" s="22">
        <f>IF(AT7="",NA(),AT7)</f>
        <v>184.01</v>
      </c>
      <c r="AU6" s="22">
        <f t="shared" ref="AU6:BC6" si="6">IF(AU7="",NA(),AU7)</f>
        <v>164.64</v>
      </c>
      <c r="AV6" s="22">
        <f t="shared" si="6"/>
        <v>163.38</v>
      </c>
      <c r="AW6" s="22">
        <f t="shared" si="6"/>
        <v>87.81</v>
      </c>
      <c r="AX6" s="22">
        <f t="shared" si="6"/>
        <v>93.2</v>
      </c>
      <c r="AY6" s="22">
        <f t="shared" si="6"/>
        <v>367.55</v>
      </c>
      <c r="AZ6" s="22">
        <f t="shared" si="6"/>
        <v>378.56</v>
      </c>
      <c r="BA6" s="22">
        <f t="shared" si="6"/>
        <v>364.46</v>
      </c>
      <c r="BB6" s="22">
        <f t="shared" si="6"/>
        <v>338.89</v>
      </c>
      <c r="BC6" s="22">
        <f t="shared" si="6"/>
        <v>352.34</v>
      </c>
      <c r="BD6" s="21" t="str">
        <f>IF(BD7="","",IF(BD7="-","【-】","【"&amp;SUBSTITUTE(TEXT(BD7,"#,##0.00"),"-","△")&amp;"】"))</f>
        <v>【239.69】</v>
      </c>
      <c r="BE6" s="22">
        <f>IF(BE7="",NA(),BE7)</f>
        <v>417.7</v>
      </c>
      <c r="BF6" s="22">
        <f t="shared" ref="BF6:BN6" si="7">IF(BF7="",NA(),BF7)</f>
        <v>392.61</v>
      </c>
      <c r="BG6" s="22">
        <f t="shared" si="7"/>
        <v>384.61</v>
      </c>
      <c r="BH6" s="22">
        <f t="shared" si="7"/>
        <v>393.67</v>
      </c>
      <c r="BI6" s="22">
        <f t="shared" si="7"/>
        <v>358.6</v>
      </c>
      <c r="BJ6" s="22">
        <f t="shared" si="7"/>
        <v>418.68</v>
      </c>
      <c r="BK6" s="22">
        <f t="shared" si="7"/>
        <v>395.68</v>
      </c>
      <c r="BL6" s="22">
        <f t="shared" si="7"/>
        <v>403.72</v>
      </c>
      <c r="BM6" s="22">
        <f t="shared" si="7"/>
        <v>400.21</v>
      </c>
      <c r="BN6" s="22">
        <f t="shared" si="7"/>
        <v>391.13</v>
      </c>
      <c r="BO6" s="21" t="str">
        <f>IF(BO7="","",IF(BO7="-","【-】","【"&amp;SUBSTITUTE(TEXT(BO7,"#,##0.00"),"-","△")&amp;"】"))</f>
        <v>【264.86】</v>
      </c>
      <c r="BP6" s="22">
        <f>IF(BP7="",NA(),BP7)</f>
        <v>92.11</v>
      </c>
      <c r="BQ6" s="22">
        <f t="shared" ref="BQ6:BY6" si="8">IF(BQ7="",NA(),BQ7)</f>
        <v>93.3</v>
      </c>
      <c r="BR6" s="22">
        <f t="shared" si="8"/>
        <v>90.99</v>
      </c>
      <c r="BS6" s="22">
        <f t="shared" si="8"/>
        <v>79.31</v>
      </c>
      <c r="BT6" s="22">
        <f t="shared" si="8"/>
        <v>86.72</v>
      </c>
      <c r="BU6" s="22">
        <f t="shared" si="8"/>
        <v>94.78</v>
      </c>
      <c r="BV6" s="22">
        <f t="shared" si="8"/>
        <v>97.59</v>
      </c>
      <c r="BW6" s="22">
        <f t="shared" si="8"/>
        <v>92.17</v>
      </c>
      <c r="BX6" s="22">
        <f t="shared" si="8"/>
        <v>92.83</v>
      </c>
      <c r="BY6" s="22">
        <f t="shared" si="8"/>
        <v>92.16</v>
      </c>
      <c r="BZ6" s="21" t="str">
        <f>IF(BZ7="","",IF(BZ7="-","【-】","【"&amp;SUBSTITUTE(TEXT(BZ7,"#,##0.00"),"-","△")&amp;"】"))</f>
        <v>【97.59】</v>
      </c>
      <c r="CA6" s="22">
        <f>IF(CA7="",NA(),CA7)</f>
        <v>189.61</v>
      </c>
      <c r="CB6" s="22">
        <f t="shared" ref="CB6:CJ6" si="9">IF(CB7="",NA(),CB7)</f>
        <v>188.84</v>
      </c>
      <c r="CC6" s="22">
        <f t="shared" si="9"/>
        <v>193.74</v>
      </c>
      <c r="CD6" s="22">
        <f t="shared" si="9"/>
        <v>222.52</v>
      </c>
      <c r="CE6" s="22">
        <f t="shared" si="9"/>
        <v>234.69</v>
      </c>
      <c r="CF6" s="22">
        <f t="shared" si="9"/>
        <v>181.3</v>
      </c>
      <c r="CG6" s="22">
        <f t="shared" si="9"/>
        <v>181.71</v>
      </c>
      <c r="CH6" s="22">
        <f t="shared" si="9"/>
        <v>188.51</v>
      </c>
      <c r="CI6" s="22">
        <f t="shared" si="9"/>
        <v>189.43</v>
      </c>
      <c r="CJ6" s="22">
        <f t="shared" si="9"/>
        <v>196.75</v>
      </c>
      <c r="CK6" s="21" t="str">
        <f>IF(CK7="","",IF(CK7="-","【-】","【"&amp;SUBSTITUTE(TEXT(CK7,"#,##0.00"),"-","△")&amp;"】"))</f>
        <v>【181.66】</v>
      </c>
      <c r="CL6" s="22">
        <f>IF(CL7="",NA(),CL7)</f>
        <v>65.66</v>
      </c>
      <c r="CM6" s="22">
        <f t="shared" ref="CM6:CU6" si="10">IF(CM7="",NA(),CM7)</f>
        <v>65.86</v>
      </c>
      <c r="CN6" s="22">
        <f t="shared" si="10"/>
        <v>65.38</v>
      </c>
      <c r="CO6" s="22">
        <f t="shared" si="10"/>
        <v>64.61</v>
      </c>
      <c r="CP6" s="22">
        <f t="shared" si="10"/>
        <v>67.72</v>
      </c>
      <c r="CQ6" s="22">
        <f t="shared" si="10"/>
        <v>55.89</v>
      </c>
      <c r="CR6" s="22">
        <f t="shared" si="10"/>
        <v>55.72</v>
      </c>
      <c r="CS6" s="22">
        <f t="shared" si="10"/>
        <v>55.31</v>
      </c>
      <c r="CT6" s="22">
        <f t="shared" si="10"/>
        <v>55.14</v>
      </c>
      <c r="CU6" s="22">
        <f t="shared" si="10"/>
        <v>54.99</v>
      </c>
      <c r="CV6" s="21" t="str">
        <f>IF(CV7="","",IF(CV7="-","【-】","【"&amp;SUBSTITUTE(TEXT(CV7,"#,##0.00"),"-","△")&amp;"】"))</f>
        <v>【60.21】</v>
      </c>
      <c r="CW6" s="22">
        <f>IF(CW7="",NA(),CW7)</f>
        <v>72.599999999999994</v>
      </c>
      <c r="CX6" s="22">
        <f t="shared" ref="CX6:DF6" si="11">IF(CX7="",NA(),CX7)</f>
        <v>73.11</v>
      </c>
      <c r="CY6" s="22">
        <f t="shared" si="11"/>
        <v>72.89</v>
      </c>
      <c r="CZ6" s="22">
        <f t="shared" si="11"/>
        <v>70.12</v>
      </c>
      <c r="DA6" s="22">
        <f t="shared" si="11"/>
        <v>64.97</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48.66</v>
      </c>
      <c r="DI6" s="22">
        <f t="shared" ref="DI6:DQ6" si="12">IF(DI7="",NA(),DI7)</f>
        <v>49.95</v>
      </c>
      <c r="DJ6" s="22">
        <f t="shared" si="12"/>
        <v>51.14</v>
      </c>
      <c r="DK6" s="22">
        <f t="shared" si="12"/>
        <v>52.19</v>
      </c>
      <c r="DL6" s="22">
        <f t="shared" si="12"/>
        <v>52.77</v>
      </c>
      <c r="DM6" s="22">
        <f t="shared" si="12"/>
        <v>50.63</v>
      </c>
      <c r="DN6" s="22">
        <f t="shared" si="12"/>
        <v>51.29</v>
      </c>
      <c r="DO6" s="22">
        <f t="shared" si="12"/>
        <v>52.2</v>
      </c>
      <c r="DP6" s="22">
        <f t="shared" si="12"/>
        <v>52.7</v>
      </c>
      <c r="DQ6" s="22">
        <f t="shared" si="12"/>
        <v>53.48</v>
      </c>
      <c r="DR6" s="21" t="str">
        <f>IF(DR7="","",IF(DR7="-","【-】","【"&amp;SUBSTITUTE(TEXT(DR7,"#,##0.00"),"-","△")&amp;"】"))</f>
        <v>【52.41】</v>
      </c>
      <c r="DS6" s="22">
        <f>IF(DS7="",NA(),DS7)</f>
        <v>19.53</v>
      </c>
      <c r="DT6" s="22">
        <f t="shared" ref="DT6:EB6" si="13">IF(DT7="",NA(),DT7)</f>
        <v>18.329999999999998</v>
      </c>
      <c r="DU6" s="22">
        <f t="shared" si="13"/>
        <v>19.27</v>
      </c>
      <c r="DV6" s="22">
        <f t="shared" si="13"/>
        <v>21.91</v>
      </c>
      <c r="DW6" s="22">
        <f t="shared" si="13"/>
        <v>22.38</v>
      </c>
      <c r="DX6" s="22">
        <f t="shared" si="13"/>
        <v>18.28</v>
      </c>
      <c r="DY6" s="22">
        <f t="shared" si="13"/>
        <v>19.61</v>
      </c>
      <c r="DZ6" s="22">
        <f t="shared" si="13"/>
        <v>20.73</v>
      </c>
      <c r="EA6" s="22">
        <f t="shared" si="13"/>
        <v>22.86</v>
      </c>
      <c r="EB6" s="22">
        <f t="shared" si="13"/>
        <v>24.31</v>
      </c>
      <c r="EC6" s="21" t="str">
        <f>IF(EC7="","",IF(EC7="-","【-】","【"&amp;SUBSTITUTE(TEXT(EC7,"#,##0.00"),"-","△")&amp;"】"))</f>
        <v>【26.78】</v>
      </c>
      <c r="ED6" s="22">
        <f>IF(ED7="",NA(),ED7)</f>
        <v>0.28000000000000003</v>
      </c>
      <c r="EE6" s="22">
        <f t="shared" ref="EE6:EM6" si="14">IF(EE7="",NA(),EE7)</f>
        <v>0.39</v>
      </c>
      <c r="EF6" s="22">
        <f t="shared" si="14"/>
        <v>0.47</v>
      </c>
      <c r="EG6" s="22">
        <f t="shared" si="14"/>
        <v>0.36</v>
      </c>
      <c r="EH6" s="22">
        <f t="shared" si="14"/>
        <v>0.35</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52060</v>
      </c>
      <c r="D7" s="24">
        <v>46</v>
      </c>
      <c r="E7" s="24">
        <v>1</v>
      </c>
      <c r="F7" s="24">
        <v>0</v>
      </c>
      <c r="G7" s="24">
        <v>1</v>
      </c>
      <c r="H7" s="24" t="s">
        <v>93</v>
      </c>
      <c r="I7" s="24" t="s">
        <v>94</v>
      </c>
      <c r="J7" s="24" t="s">
        <v>95</v>
      </c>
      <c r="K7" s="24" t="s">
        <v>96</v>
      </c>
      <c r="L7" s="24" t="s">
        <v>97</v>
      </c>
      <c r="M7" s="24" t="s">
        <v>98</v>
      </c>
      <c r="N7" s="25" t="s">
        <v>99</v>
      </c>
      <c r="O7" s="25">
        <v>70.77</v>
      </c>
      <c r="P7" s="25">
        <v>97.83</v>
      </c>
      <c r="Q7" s="25">
        <v>3938</v>
      </c>
      <c r="R7" s="25">
        <v>23355</v>
      </c>
      <c r="S7" s="25">
        <v>241.09</v>
      </c>
      <c r="T7" s="25">
        <v>96.87</v>
      </c>
      <c r="U7" s="25">
        <v>22644</v>
      </c>
      <c r="V7" s="25">
        <v>84.94</v>
      </c>
      <c r="W7" s="25">
        <v>266.58999999999997</v>
      </c>
      <c r="X7" s="25">
        <v>98.07</v>
      </c>
      <c r="Y7" s="25">
        <v>96.72</v>
      </c>
      <c r="Z7" s="25">
        <v>95.09</v>
      </c>
      <c r="AA7" s="25">
        <v>84.16</v>
      </c>
      <c r="AB7" s="25">
        <v>90.38</v>
      </c>
      <c r="AC7" s="25">
        <v>108.35</v>
      </c>
      <c r="AD7" s="25">
        <v>108.84</v>
      </c>
      <c r="AE7" s="25">
        <v>105.92</v>
      </c>
      <c r="AF7" s="25">
        <v>106.01</v>
      </c>
      <c r="AG7" s="25">
        <v>103.74</v>
      </c>
      <c r="AH7" s="25">
        <v>107.26</v>
      </c>
      <c r="AI7" s="25">
        <v>0.47</v>
      </c>
      <c r="AJ7" s="25">
        <v>4.5199999999999996</v>
      </c>
      <c r="AK7" s="25">
        <v>5.8</v>
      </c>
      <c r="AL7" s="25">
        <v>17.5</v>
      </c>
      <c r="AM7" s="25">
        <v>11.86</v>
      </c>
      <c r="AN7" s="25">
        <v>3.98</v>
      </c>
      <c r="AO7" s="25">
        <v>6.02</v>
      </c>
      <c r="AP7" s="25">
        <v>7.78</v>
      </c>
      <c r="AQ7" s="25">
        <v>9.59</v>
      </c>
      <c r="AR7" s="25">
        <v>11.55</v>
      </c>
      <c r="AS7" s="25">
        <v>1.61</v>
      </c>
      <c r="AT7" s="25">
        <v>184.01</v>
      </c>
      <c r="AU7" s="25">
        <v>164.64</v>
      </c>
      <c r="AV7" s="25">
        <v>163.38</v>
      </c>
      <c r="AW7" s="25">
        <v>87.81</v>
      </c>
      <c r="AX7" s="25">
        <v>93.2</v>
      </c>
      <c r="AY7" s="25">
        <v>367.55</v>
      </c>
      <c r="AZ7" s="25">
        <v>378.56</v>
      </c>
      <c r="BA7" s="25">
        <v>364.46</v>
      </c>
      <c r="BB7" s="25">
        <v>338.89</v>
      </c>
      <c r="BC7" s="25">
        <v>352.34</v>
      </c>
      <c r="BD7" s="25">
        <v>239.69</v>
      </c>
      <c r="BE7" s="25">
        <v>417.7</v>
      </c>
      <c r="BF7" s="25">
        <v>392.61</v>
      </c>
      <c r="BG7" s="25">
        <v>384.61</v>
      </c>
      <c r="BH7" s="25">
        <v>393.67</v>
      </c>
      <c r="BI7" s="25">
        <v>358.6</v>
      </c>
      <c r="BJ7" s="25">
        <v>418.68</v>
      </c>
      <c r="BK7" s="25">
        <v>395.68</v>
      </c>
      <c r="BL7" s="25">
        <v>403.72</v>
      </c>
      <c r="BM7" s="25">
        <v>400.21</v>
      </c>
      <c r="BN7" s="25">
        <v>391.13</v>
      </c>
      <c r="BO7" s="25">
        <v>264.86</v>
      </c>
      <c r="BP7" s="25">
        <v>92.11</v>
      </c>
      <c r="BQ7" s="25">
        <v>93.3</v>
      </c>
      <c r="BR7" s="25">
        <v>90.99</v>
      </c>
      <c r="BS7" s="25">
        <v>79.31</v>
      </c>
      <c r="BT7" s="25">
        <v>86.72</v>
      </c>
      <c r="BU7" s="25">
        <v>94.78</v>
      </c>
      <c r="BV7" s="25">
        <v>97.59</v>
      </c>
      <c r="BW7" s="25">
        <v>92.17</v>
      </c>
      <c r="BX7" s="25">
        <v>92.83</v>
      </c>
      <c r="BY7" s="25">
        <v>92.16</v>
      </c>
      <c r="BZ7" s="25">
        <v>97.59</v>
      </c>
      <c r="CA7" s="25">
        <v>189.61</v>
      </c>
      <c r="CB7" s="25">
        <v>188.84</v>
      </c>
      <c r="CC7" s="25">
        <v>193.74</v>
      </c>
      <c r="CD7" s="25">
        <v>222.52</v>
      </c>
      <c r="CE7" s="25">
        <v>234.69</v>
      </c>
      <c r="CF7" s="25">
        <v>181.3</v>
      </c>
      <c r="CG7" s="25">
        <v>181.71</v>
      </c>
      <c r="CH7" s="25">
        <v>188.51</v>
      </c>
      <c r="CI7" s="25">
        <v>189.43</v>
      </c>
      <c r="CJ7" s="25">
        <v>196.75</v>
      </c>
      <c r="CK7" s="25">
        <v>181.66</v>
      </c>
      <c r="CL7" s="25">
        <v>65.66</v>
      </c>
      <c r="CM7" s="25">
        <v>65.86</v>
      </c>
      <c r="CN7" s="25">
        <v>65.38</v>
      </c>
      <c r="CO7" s="25">
        <v>64.61</v>
      </c>
      <c r="CP7" s="25">
        <v>67.72</v>
      </c>
      <c r="CQ7" s="25">
        <v>55.89</v>
      </c>
      <c r="CR7" s="25">
        <v>55.72</v>
      </c>
      <c r="CS7" s="25">
        <v>55.31</v>
      </c>
      <c r="CT7" s="25">
        <v>55.14</v>
      </c>
      <c r="CU7" s="25">
        <v>54.99</v>
      </c>
      <c r="CV7" s="25">
        <v>60.21</v>
      </c>
      <c r="CW7" s="25">
        <v>72.599999999999994</v>
      </c>
      <c r="CX7" s="25">
        <v>73.11</v>
      </c>
      <c r="CY7" s="25">
        <v>72.89</v>
      </c>
      <c r="CZ7" s="25">
        <v>70.12</v>
      </c>
      <c r="DA7" s="25">
        <v>64.97</v>
      </c>
      <c r="DB7" s="25">
        <v>81.27</v>
      </c>
      <c r="DC7" s="25">
        <v>81.260000000000005</v>
      </c>
      <c r="DD7" s="25">
        <v>80.36</v>
      </c>
      <c r="DE7" s="25">
        <v>80.13</v>
      </c>
      <c r="DF7" s="25">
        <v>79.34</v>
      </c>
      <c r="DG7" s="25">
        <v>89.21</v>
      </c>
      <c r="DH7" s="25">
        <v>48.66</v>
      </c>
      <c r="DI7" s="25">
        <v>49.95</v>
      </c>
      <c r="DJ7" s="25">
        <v>51.14</v>
      </c>
      <c r="DK7" s="25">
        <v>52.19</v>
      </c>
      <c r="DL7" s="25">
        <v>52.77</v>
      </c>
      <c r="DM7" s="25">
        <v>50.63</v>
      </c>
      <c r="DN7" s="25">
        <v>51.29</v>
      </c>
      <c r="DO7" s="25">
        <v>52.2</v>
      </c>
      <c r="DP7" s="25">
        <v>52.7</v>
      </c>
      <c r="DQ7" s="25">
        <v>53.48</v>
      </c>
      <c r="DR7" s="25">
        <v>52.41</v>
      </c>
      <c r="DS7" s="25">
        <v>19.53</v>
      </c>
      <c r="DT7" s="25">
        <v>18.329999999999998</v>
      </c>
      <c r="DU7" s="25">
        <v>19.27</v>
      </c>
      <c r="DV7" s="25">
        <v>21.91</v>
      </c>
      <c r="DW7" s="25">
        <v>22.38</v>
      </c>
      <c r="DX7" s="25">
        <v>18.28</v>
      </c>
      <c r="DY7" s="25">
        <v>19.61</v>
      </c>
      <c r="DZ7" s="25">
        <v>20.73</v>
      </c>
      <c r="EA7" s="25">
        <v>22.86</v>
      </c>
      <c r="EB7" s="25">
        <v>24.31</v>
      </c>
      <c r="EC7" s="25">
        <v>26.78</v>
      </c>
      <c r="ED7" s="25">
        <v>0.28000000000000003</v>
      </c>
      <c r="EE7" s="25">
        <v>0.39</v>
      </c>
      <c r="EF7" s="25">
        <v>0.47</v>
      </c>
      <c r="EG7" s="25">
        <v>0.36</v>
      </c>
      <c r="EH7" s="25">
        <v>0.35</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2026-01-16T01:39:59Z</cp:lastPrinted>
  <dcterms:created xsi:type="dcterms:W3CDTF">2025-12-12T09:11:40Z</dcterms:created>
  <dcterms:modified xsi:type="dcterms:W3CDTF">2026-01-16T01:41:50Z</dcterms:modified>
  <cp:category/>
</cp:coreProperties>
</file>