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192.168.20.250\経理\下水道事業\報告等（経理関係）\R7\Fwd_ 公営企業に係る「経営比較分析表」の分析・公表について（依頼：１_29〆切）\【経営比較分析表】2024_052060_46_1718\【経営比較分析表】2024_052060_46_1718\"/>
    </mc:Choice>
  </mc:AlternateContent>
  <xr:revisionPtr revIDLastSave="0" documentId="13_ncr:1_{38EB800B-013A-4399-B82C-4F69236DA235}" xr6:coauthVersionLast="46" xr6:coauthVersionMax="46" xr10:uidLastSave="{00000000-0000-0000-0000-000000000000}"/>
  <workbookProtection workbookAlgorithmName="SHA-512" workbookHashValue="4S0cQf54DKy/DAdEg2ZNqVeXwtb7fZLy3gQ+EyLqo3aBGEDqUO25Fa1aSHpcGWJDNgjr0g3Xu79HVBP29tNIoQ==" workbookSaltValue="nLScCcI+rDyq2io5h6XMN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G85" i="4"/>
  <c r="AT10" i="4"/>
  <c r="AL10" i="4"/>
  <c r="AT8" i="4"/>
  <c r="AL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<sst xmlns="http://schemas.openxmlformats.org/spreadsheetml/2006/main" count="231" uniqueCount="115">
  <si>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</si>
  <si>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</si>
  <si>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</si>
  <si>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</si>
  <si>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</si>
  <si>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</si>
  <si>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</si>
  <si>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</si>
  <si>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</si>
  <si>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</si>
  <si>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</si>
  <si>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</si>
  <si>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</si>
  <si>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</si>
  <si>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</si>
  <si>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</si>
  <si>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</si>
  <si>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</si>
  <si>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</si>
  <si>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</si>
  <si>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</si>
  <si>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</si>
  <si>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</si>
  <si>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</si>
  <si>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</si>
  <si>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</si>
  <si>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</si>
  <si>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</si>
  <si>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</si>
  <si>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</si>
  <si>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</si>
  <si>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</si>
  <si>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</si>
  <si>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</si>
  <si>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</si>
  <si>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</si>
  <si>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</si>
  <si>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</si>
  <si>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</si>
  <si>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</si>
  <si>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</si>
  <si>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</si>
  <si>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</si>
  <si>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</si>
  <si>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</si>
  <si>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</si>
  <si>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</si>
  <si>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</si>
  <si>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</si>
  <si>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</si>
  <si>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</si>
  <si>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</si>
  <si>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</si>
  <si>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</si>
  <si>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</si>
  <si>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</si>
  <si>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</si>
  <si>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</si>
  <si>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</si>
  <si>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</si>
  <si>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</si>
  <si>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</si>
  <si>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</si>
  <si>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</si>
  <si>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</si>
  <si>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</si>
  <si>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</si>
  <si>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</si>
  <si>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</si>
  <si>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</si>
  <si>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</si>
  <si>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</si>
  <si>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</si>
  <si>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</si>
  <si>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</si>
  <si>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</si>
  <si>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</si>
  <si>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</si>
  <si>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</si>
  <si>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</si>
  <si>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</si>
  <si>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</si>
  <si>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</si>
  <si>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</si>
  <si>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</si>
  <si>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</si>
  <si>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</si>
  <si>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</si>
  <si>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</si>
  <si>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</si>
  <si>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</si>
  <si>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</si>
  <si>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</si>
  <si>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</si>
  <si>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</si>
  <si>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</si>
  <si>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男鹿市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</si>
  <si>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</si>
  <si>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</si>
  <si>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</si>
  <si>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</si>
  <si>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</si>
  <si>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</si>
  <si>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</si>
  <si>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</si>
  <si>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</si>
  <si>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</si>
  <si>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</si>
  <si>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</si>
  <si>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</si>
  <si>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</si>
  <si>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</si>
  <si>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市の漁業集落排水事業は、すでに整備事業が概成しており、水洗化率も類似団体を上回っているものの、今後も経営戦略に基づき、経費削減と合わせて個別訪問等により水洗化率の向上を図り、使用料収入の増加に努める。</t>
  </si>
  <si>
    <t>○経常収支比率は124.24%となっているが、使用料収入以外の一般会計補助金が経常収益の約64%を占めているため、今後も個別訪問等により水洗化率の向上を図り、使用料収入の増加に努める。
○流動比率は、100%以上であることが必要されているが、本市は40.69%となっている。これは翌年度償還の企業債等が流動負債に計上されているためで、その企業債等を除いた比率は、238.09%となり100%を上回っている。
○経費回収率及び汚水処理原価は、類似団体と比較すると経費回収率は高くなっており、汚水処理原価は低くなっている。今後も引き続き経費削減により経営改善に努める。
〇水洗化率は91.19％と類似団体78.68％に比べて上回っているが、人口減少により使用料収入の減少が見込まれるため、今後も水洗化率の向上に努める。</t>
    <phoneticPr fontId="4"/>
  </si>
  <si>
    <t>○有形固定資産減価償却率は33.84%と類似団体23.92%に比べて上回っている。これは保有資産の減価償却がどの程度進んでいるかを示しているもので、類似団体と比較すると老朽化が進んでいると考えている。
○管渠改善率について、本市は耐用年数を経過した管渠はないため、管渠改善率は0.0%となっている。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</si>
</sst>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C0-4CCF-86D9-21A0750C979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FCC0-4CCF-86D9-21A0750C979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27.93</c:v>
                </c:pt>
                <c:pt idx="1">
                  <c:v>27.31</c:v>
                </c:pt>
                <c:pt idx="2">
                  <c:v>26.28</c:v>
                </c:pt>
                <c:pt idx="3">
                  <c:v>23.82</c:v>
                </c:pt>
                <c:pt idx="4">
                  <c:v>27.31</c:v>
                </c:pt>
              </c:numCache>
            </c:numRef>
          </c:val>
          <c:extLst>
            <c:ext xmlns:c16="http://schemas.microsoft.com/office/drawing/2014/chart" uri="{C3380CC4-5D6E-409C-BE32-E72D297353CC}">
              <c16:uniqueId val="{00000000-A50D-4C63-8AD9-56278671785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A50D-4C63-8AD9-56278671785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91.37</c:v>
                </c:pt>
                <c:pt idx="1">
                  <c:v>87.74</c:v>
                </c:pt>
                <c:pt idx="2">
                  <c:v>89.34</c:v>
                </c:pt>
                <c:pt idx="3">
                  <c:v>90.58</c:v>
                </c:pt>
                <c:pt idx="4">
                  <c:v>91.19</c:v>
                </c:pt>
              </c:numCache>
            </c:numRef>
          </c:val>
          <c:extLst>
            <c:ext xmlns:c16="http://schemas.microsoft.com/office/drawing/2014/chart" uri="{C3380CC4-5D6E-409C-BE32-E72D297353CC}">
              <c16:uniqueId val="{00000000-59B7-4606-AA1D-A1DC68EA3E4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59B7-4606-AA1D-A1DC68EA3E4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112.9</c:v>
                </c:pt>
                <c:pt idx="1">
                  <c:v>110.9</c:v>
                </c:pt>
                <c:pt idx="2">
                  <c:v>109.05</c:v>
                </c:pt>
                <c:pt idx="3">
                  <c:v>122.77</c:v>
                </c:pt>
                <c:pt idx="4">
                  <c:v>124.24</c:v>
                </c:pt>
              </c:numCache>
            </c:numRef>
          </c:val>
          <c:extLst>
            <c:ext xmlns:c16="http://schemas.microsoft.com/office/drawing/2014/chart" uri="{C3380CC4-5D6E-409C-BE32-E72D297353CC}">
              <c16:uniqueId val="{00000000-EA49-4CB8-BA82-C69DEF2312A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107.11</c:v>
                </c:pt>
              </c:numCache>
            </c:numRef>
          </c:val>
          <c:smooth val="0"/>
          <c:extLst>
            <c:ext xmlns:c16="http://schemas.microsoft.com/office/drawing/2014/chart" uri="{C3380CC4-5D6E-409C-BE32-E72D297353CC}">
              <c16:uniqueId val="{00000001-EA49-4CB8-BA82-C69DEF2312A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23.13</c:v>
                </c:pt>
                <c:pt idx="1">
                  <c:v>26.37</c:v>
                </c:pt>
                <c:pt idx="2">
                  <c:v>29.32</c:v>
                </c:pt>
                <c:pt idx="3">
                  <c:v>31.62</c:v>
                </c:pt>
                <c:pt idx="4">
                  <c:v>33.840000000000003</c:v>
                </c:pt>
              </c:numCache>
            </c:numRef>
          </c:val>
          <c:extLst>
            <c:ext xmlns:c16="http://schemas.microsoft.com/office/drawing/2014/chart" uri="{C3380CC4-5D6E-409C-BE32-E72D297353CC}">
              <c16:uniqueId val="{00000000-28CC-4A2C-AA73-BD43579E7E0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23.92</c:v>
                </c:pt>
              </c:numCache>
            </c:numRef>
          </c:val>
          <c:smooth val="0"/>
          <c:extLst>
            <c:ext xmlns:c16="http://schemas.microsoft.com/office/drawing/2014/chart" uri="{C3380CC4-5D6E-409C-BE32-E72D297353CC}">
              <c16:uniqueId val="{00000001-28CC-4A2C-AA73-BD43579E7E0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76-45EB-BBE3-71F7E149A94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376-45EB-BBE3-71F7E149A94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BF-4AA4-ACF6-115EC7EB40E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108.76</c:v>
                </c:pt>
              </c:numCache>
            </c:numRef>
          </c:val>
          <c:smooth val="0"/>
          <c:extLst>
            <c:ext xmlns:c16="http://schemas.microsoft.com/office/drawing/2014/chart" uri="{C3380CC4-5D6E-409C-BE32-E72D297353CC}">
              <c16:uniqueId val="{00000001-D4BF-4AA4-ACF6-115EC7EB40E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46.28</c:v>
                </c:pt>
                <c:pt idx="1">
                  <c:v>50.51</c:v>
                </c:pt>
                <c:pt idx="2">
                  <c:v>38.4</c:v>
                </c:pt>
                <c:pt idx="3">
                  <c:v>40.049999999999997</c:v>
                </c:pt>
                <c:pt idx="4">
                  <c:v>40.69</c:v>
                </c:pt>
              </c:numCache>
            </c:numRef>
          </c:val>
          <c:extLst>
            <c:ext xmlns:c16="http://schemas.microsoft.com/office/drawing/2014/chart" uri="{C3380CC4-5D6E-409C-BE32-E72D297353CC}">
              <c16:uniqueId val="{00000000-88A6-4C39-967C-2781D4FDEE0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72.13</c:v>
                </c:pt>
              </c:numCache>
            </c:numRef>
          </c:val>
          <c:smooth val="0"/>
          <c:extLst>
            <c:ext xmlns:c16="http://schemas.microsoft.com/office/drawing/2014/chart" uri="{C3380CC4-5D6E-409C-BE32-E72D297353CC}">
              <c16:uniqueId val="{00000001-88A6-4C39-967C-2781D4FDEE0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B7-4C71-B1FA-45E8FC72ACF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D1B7-4C71-B1FA-45E8FC72ACF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42.76</c:v>
                </c:pt>
                <c:pt idx="1">
                  <c:v>43.16</c:v>
                </c:pt>
                <c:pt idx="2">
                  <c:v>40.51</c:v>
                </c:pt>
                <c:pt idx="3">
                  <c:v>45.26</c:v>
                </c:pt>
                <c:pt idx="4">
                  <c:v>33.08</c:v>
                </c:pt>
              </c:numCache>
            </c:numRef>
          </c:val>
          <c:extLst>
            <c:ext xmlns:c16="http://schemas.microsoft.com/office/drawing/2014/chart" uri="{C3380CC4-5D6E-409C-BE32-E72D297353CC}">
              <c16:uniqueId val="{00000000-69D8-4A7E-903E-DD3A212348F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69D8-4A7E-903E-DD3A212348F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414.81</c:v>
                </c:pt>
                <c:pt idx="1">
                  <c:v>415.71</c:v>
                </c:pt>
                <c:pt idx="2">
                  <c:v>442.59</c:v>
                </c:pt>
                <c:pt idx="3">
                  <c:v>400.03</c:v>
                </c:pt>
                <c:pt idx="4">
                  <c:v>534.03</c:v>
                </c:pt>
              </c:numCache>
            </c:numRef>
          </c:val>
          <c:extLst>
            <c:ext xmlns:c16="http://schemas.microsoft.com/office/drawing/2014/chart" uri="{C3380CC4-5D6E-409C-BE32-E72D297353CC}">
              <c16:uniqueId val="{00000000-E47D-4B6E-BE59-17488D8C510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E47D-4B6E-BE59-17488D8C510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秋田県　男鹿市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漁業集落排水</v>
      </c>
      <c r="Q8" s="34"/>
      <c r="R8" s="34"/>
      <c r="S8" s="34"/>
      <c r="T8" s="34"/>
      <c r="U8" s="34"/>
      <c r="V8" s="34"/>
      <c r="W8" s="34" t="str">
        <f>データ!L6</f>
        <v>H2</v>
      </c>
      <c r="X8" s="34"/>
      <c r="Y8" s="34"/>
      <c r="Z8" s="34"/>
      <c r="AA8" s="34"/>
      <c r="AB8" s="34"/>
      <c r="AC8" s="34"/>
      <c r="AD8" s="35" t="str">
        <f>データ!$M$6</f>
        <v>非設置</v>
      </c>
      <c r="AE8" s="35"/>
      <c r="AF8" s="35"/>
      <c r="AG8" s="35"/>
      <c r="AH8" s="35"/>
      <c r="AI8" s="35"/>
      <c r="AJ8" s="35"/>
      <c r="AK8" s="3"/>
      <c r="AL8" s="36">
        <f>データ!S6</f>
        <v>23355</v>
      </c>
      <c r="AM8" s="36"/>
      <c r="AN8" s="36"/>
      <c r="AO8" s="36"/>
      <c r="AP8" s="36"/>
      <c r="AQ8" s="36"/>
      <c r="AR8" s="36"/>
      <c r="AS8" s="36"/>
      <c r="AT8" s="37">
        <f>データ!T6</f>
        <v>241.09</v>
      </c>
      <c r="AU8" s="37"/>
      <c r="AV8" s="37"/>
      <c r="AW8" s="37"/>
      <c r="AX8" s="37"/>
      <c r="AY8" s="37"/>
      <c r="AZ8" s="37"/>
      <c r="BA8" s="37"/>
      <c r="BB8" s="37">
        <f>データ!U6</f>
        <v>96.87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68.28</v>
      </c>
      <c r="J10" s="37"/>
      <c r="K10" s="37"/>
      <c r="L10" s="37"/>
      <c r="M10" s="37"/>
      <c r="N10" s="37"/>
      <c r="O10" s="37"/>
      <c r="P10" s="37">
        <f>データ!P6</f>
        <v>1.37</v>
      </c>
      <c r="Q10" s="37"/>
      <c r="R10" s="37"/>
      <c r="S10" s="37"/>
      <c r="T10" s="37"/>
      <c r="U10" s="37"/>
      <c r="V10" s="37"/>
      <c r="W10" s="37">
        <f>データ!Q6</f>
        <v>99.57</v>
      </c>
      <c r="X10" s="37"/>
      <c r="Y10" s="37"/>
      <c r="Z10" s="37"/>
      <c r="AA10" s="37"/>
      <c r="AB10" s="37"/>
      <c r="AC10" s="37"/>
      <c r="AD10" s="36">
        <f>データ!R6</f>
        <v>3300</v>
      </c>
      <c r="AE10" s="36"/>
      <c r="AF10" s="36"/>
      <c r="AG10" s="36"/>
      <c r="AH10" s="36"/>
      <c r="AI10" s="36"/>
      <c r="AJ10" s="36"/>
      <c r="AK10" s="2"/>
      <c r="AL10" s="36">
        <f>データ!V6</f>
        <v>318</v>
      </c>
      <c r="AM10" s="36"/>
      <c r="AN10" s="36"/>
      <c r="AO10" s="36"/>
      <c r="AP10" s="36"/>
      <c r="AQ10" s="36"/>
      <c r="AR10" s="36"/>
      <c r="AS10" s="36"/>
      <c r="AT10" s="37">
        <f>データ!W6</f>
        <v>0.31</v>
      </c>
      <c r="AU10" s="37"/>
      <c r="AV10" s="37"/>
      <c r="AW10" s="37"/>
      <c r="AX10" s="37"/>
      <c r="AY10" s="37"/>
      <c r="AZ10" s="37"/>
      <c r="BA10" s="37"/>
      <c r="BB10" s="37">
        <f>データ!X6</f>
        <v>1025.81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lL6d20SO5Usaki3wfiArSWIT9lg3e/FMQDi0MRLGyeY5y4GPyV6sSVJvRD41VT+WRtK6LobZQE2eVey5IMIHHQ==" saltValue="YqIDDv1vsfvVsRPMawO0Z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52060</v>
      </c>
      <c r="D6" s="19">
        <f t="shared" si="3"/>
        <v>46</v>
      </c>
      <c r="E6" s="19">
        <f t="shared" si="3"/>
        <v>17</v>
      </c>
      <c r="F6" s="19">
        <f t="shared" si="3"/>
        <v>6</v>
      </c>
      <c r="G6" s="19">
        <f t="shared" si="3"/>
        <v>0</v>
      </c>
      <c r="H6" s="19" t="str">
        <f t="shared" si="3"/>
        <v>秋田県　男鹿市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68.28</v>
      </c>
      <c r="P6" s="20">
        <f t="shared" si="3"/>
        <v>1.37</v>
      </c>
      <c r="Q6" s="20">
        <f t="shared" si="3"/>
        <v>99.57</v>
      </c>
      <c r="R6" s="20">
        <f t="shared" si="3"/>
        <v>3300</v>
      </c>
      <c r="S6" s="20">
        <f t="shared" si="3"/>
        <v>23355</v>
      </c>
      <c r="T6" s="20">
        <f t="shared" si="3"/>
        <v>241.09</v>
      </c>
      <c r="U6" s="20">
        <f t="shared" si="3"/>
        <v>96.87</v>
      </c>
      <c r="V6" s="20">
        <f t="shared" si="3"/>
        <v>318</v>
      </c>
      <c r="W6" s="20">
        <f t="shared" si="3"/>
        <v>0.31</v>
      </c>
      <c r="X6" s="20">
        <f t="shared" si="3"/>
        <v>1025.81</v>
      </c>
      <c r="Y6" s="21">
        <f>IF(Y7="",NA(),Y7)</f>
        <v>112.9</v>
      </c>
      <c r="Z6" s="21">
        <f t="shared" ref="Z6:AH6" si="4">IF(Z7="",NA(),Z7)</f>
        <v>110.9</v>
      </c>
      <c r="AA6" s="21">
        <f t="shared" si="4"/>
        <v>109.05</v>
      </c>
      <c r="AB6" s="21">
        <f t="shared" si="4"/>
        <v>122.77</v>
      </c>
      <c r="AC6" s="21">
        <f t="shared" si="4"/>
        <v>124.24</v>
      </c>
      <c r="AD6" s="21">
        <f t="shared" si="4"/>
        <v>101.18</v>
      </c>
      <c r="AE6" s="21">
        <f t="shared" si="4"/>
        <v>99.89</v>
      </c>
      <c r="AF6" s="21">
        <f t="shared" si="4"/>
        <v>104.12</v>
      </c>
      <c r="AG6" s="21">
        <f t="shared" si="4"/>
        <v>105.98</v>
      </c>
      <c r="AH6" s="21">
        <f t="shared" si="4"/>
        <v>107.11</v>
      </c>
      <c r="AI6" s="20" t="str">
        <f>IF(AI7="","",IF(AI7="-","【-】","【"&amp;SUBSTITUTE(TEXT(AI7,"#,##0.00"),"-","△")&amp;"】"))</f>
        <v>【104.55】</v>
      </c>
      <c r="AJ6" s="20">
        <f>IF(AJ7="",NA(),AJ7)</f>
        <v>0</v>
      </c>
      <c r="AK6" s="20">
        <f t="shared" ref="AK6:AS6" si="5">IF(AK7="",NA(),AK7)</f>
        <v>0</v>
      </c>
      <c r="AL6" s="20">
        <f t="shared" si="5"/>
        <v>0</v>
      </c>
      <c r="AM6" s="20">
        <f t="shared" si="5"/>
        <v>0</v>
      </c>
      <c r="AN6" s="20">
        <f t="shared" si="5"/>
        <v>0</v>
      </c>
      <c r="AO6" s="21">
        <f t="shared" si="5"/>
        <v>140.63</v>
      </c>
      <c r="AP6" s="21">
        <f t="shared" si="5"/>
        <v>163.84</v>
      </c>
      <c r="AQ6" s="21">
        <f t="shared" si="5"/>
        <v>176.46</v>
      </c>
      <c r="AR6" s="21">
        <f t="shared" si="5"/>
        <v>181.51</v>
      </c>
      <c r="AS6" s="21">
        <f t="shared" si="5"/>
        <v>108.76</v>
      </c>
      <c r="AT6" s="20" t="str">
        <f>IF(AT7="","",IF(AT7="-","【-】","【"&amp;SUBSTITUTE(TEXT(AT7,"#,##0.00"),"-","△")&amp;"】"))</f>
        <v>【84.87】</v>
      </c>
      <c r="AU6" s="21">
        <f>IF(AU7="",NA(),AU7)</f>
        <v>46.28</v>
      </c>
      <c r="AV6" s="21">
        <f t="shared" ref="AV6:BD6" si="6">IF(AV7="",NA(),AV7)</f>
        <v>50.51</v>
      </c>
      <c r="AW6" s="21">
        <f t="shared" si="6"/>
        <v>38.4</v>
      </c>
      <c r="AX6" s="21">
        <f t="shared" si="6"/>
        <v>40.049999999999997</v>
      </c>
      <c r="AY6" s="21">
        <f t="shared" si="6"/>
        <v>40.69</v>
      </c>
      <c r="AZ6" s="21">
        <f t="shared" si="6"/>
        <v>56.53</v>
      </c>
      <c r="BA6" s="21">
        <f t="shared" si="6"/>
        <v>59.66</v>
      </c>
      <c r="BB6" s="21">
        <f t="shared" si="6"/>
        <v>61.64</v>
      </c>
      <c r="BC6" s="21">
        <f t="shared" si="6"/>
        <v>69.819999999999993</v>
      </c>
      <c r="BD6" s="21">
        <f t="shared" si="6"/>
        <v>72.13</v>
      </c>
      <c r="BE6" s="20" t="str">
        <f>IF(BE7="","",IF(BE7="-","【-】","【"&amp;SUBSTITUTE(TEXT(BE7,"#,##0.00"),"-","△")&amp;"】"))</f>
        <v>【71.46】</v>
      </c>
      <c r="BF6" s="20">
        <f>IF(BF7="",NA(),BF7)</f>
        <v>0</v>
      </c>
      <c r="BG6" s="20">
        <f t="shared" ref="BG6:BO6" si="7">IF(BG7="",NA(),BG7)</f>
        <v>0</v>
      </c>
      <c r="BH6" s="20">
        <f t="shared" si="7"/>
        <v>0</v>
      </c>
      <c r="BI6" s="20">
        <f t="shared" si="7"/>
        <v>0</v>
      </c>
      <c r="BJ6" s="20">
        <f t="shared" si="7"/>
        <v>0</v>
      </c>
      <c r="BK6" s="21">
        <f t="shared" si="7"/>
        <v>1095.52</v>
      </c>
      <c r="BL6" s="21">
        <f t="shared" si="7"/>
        <v>1056.55</v>
      </c>
      <c r="BM6" s="21">
        <f t="shared" si="7"/>
        <v>1278.54</v>
      </c>
      <c r="BN6" s="21">
        <f t="shared" si="7"/>
        <v>1149.7</v>
      </c>
      <c r="BO6" s="21">
        <f t="shared" si="7"/>
        <v>1420.25</v>
      </c>
      <c r="BP6" s="20" t="str">
        <f>IF(BP7="","",IF(BP7="-","【-】","【"&amp;SUBSTITUTE(TEXT(BP7,"#,##0.00"),"-","△")&amp;"】"))</f>
        <v>【1,223.19】</v>
      </c>
      <c r="BQ6" s="21">
        <f>IF(BQ7="",NA(),BQ7)</f>
        <v>42.76</v>
      </c>
      <c r="BR6" s="21">
        <f t="shared" ref="BR6:BZ6" si="8">IF(BR7="",NA(),BR7)</f>
        <v>43.16</v>
      </c>
      <c r="BS6" s="21">
        <f t="shared" si="8"/>
        <v>40.51</v>
      </c>
      <c r="BT6" s="21">
        <f t="shared" si="8"/>
        <v>45.26</v>
      </c>
      <c r="BU6" s="21">
        <f t="shared" si="8"/>
        <v>33.08</v>
      </c>
      <c r="BV6" s="21">
        <f t="shared" si="8"/>
        <v>39.64</v>
      </c>
      <c r="BW6" s="21">
        <f t="shared" si="8"/>
        <v>40</v>
      </c>
      <c r="BX6" s="21">
        <f t="shared" si="8"/>
        <v>38.74</v>
      </c>
      <c r="BY6" s="21">
        <f t="shared" si="8"/>
        <v>35.96</v>
      </c>
      <c r="BZ6" s="21">
        <f t="shared" si="8"/>
        <v>32.700000000000003</v>
      </c>
      <c r="CA6" s="20" t="str">
        <f>IF(CA7="","",IF(CA7="-","【-】","【"&amp;SUBSTITUTE(TEXT(CA7,"#,##0.00"),"-","△")&amp;"】"))</f>
        <v>【37.21】</v>
      </c>
      <c r="CB6" s="21">
        <f>IF(CB7="",NA(),CB7)</f>
        <v>414.81</v>
      </c>
      <c r="CC6" s="21">
        <f t="shared" ref="CC6:CK6" si="9">IF(CC7="",NA(),CC7)</f>
        <v>415.71</v>
      </c>
      <c r="CD6" s="21">
        <f t="shared" si="9"/>
        <v>442.59</v>
      </c>
      <c r="CE6" s="21">
        <f t="shared" si="9"/>
        <v>400.03</v>
      </c>
      <c r="CF6" s="21">
        <f t="shared" si="9"/>
        <v>534.03</v>
      </c>
      <c r="CG6" s="21">
        <f t="shared" si="9"/>
        <v>449.72</v>
      </c>
      <c r="CH6" s="21">
        <f t="shared" si="9"/>
        <v>437.27</v>
      </c>
      <c r="CI6" s="21">
        <f t="shared" si="9"/>
        <v>456.72</v>
      </c>
      <c r="CJ6" s="21">
        <f t="shared" si="9"/>
        <v>481.96</v>
      </c>
      <c r="CK6" s="21">
        <f t="shared" si="9"/>
        <v>536.16999999999996</v>
      </c>
      <c r="CL6" s="20" t="str">
        <f>IF(CL7="","",IF(CL7="-","【-】","【"&amp;SUBSTITUTE(TEXT(CL7,"#,##0.00"),"-","△")&amp;"】"))</f>
        <v>【462.49】</v>
      </c>
      <c r="CM6" s="21">
        <f>IF(CM7="",NA(),CM7)</f>
        <v>27.93</v>
      </c>
      <c r="CN6" s="21">
        <f t="shared" ref="CN6:CV6" si="10">IF(CN7="",NA(),CN7)</f>
        <v>27.31</v>
      </c>
      <c r="CO6" s="21">
        <f t="shared" si="10"/>
        <v>26.28</v>
      </c>
      <c r="CP6" s="21">
        <f t="shared" si="10"/>
        <v>23.82</v>
      </c>
      <c r="CQ6" s="21">
        <f t="shared" si="10"/>
        <v>27.31</v>
      </c>
      <c r="CR6" s="21">
        <f t="shared" si="10"/>
        <v>30.19</v>
      </c>
      <c r="CS6" s="21">
        <f t="shared" si="10"/>
        <v>28.77</v>
      </c>
      <c r="CT6" s="21">
        <f t="shared" si="10"/>
        <v>26.22</v>
      </c>
      <c r="CU6" s="21">
        <f t="shared" si="10"/>
        <v>26.12</v>
      </c>
      <c r="CV6" s="21">
        <f t="shared" si="10"/>
        <v>27.81</v>
      </c>
      <c r="CW6" s="20" t="str">
        <f>IF(CW7="","",IF(CW7="-","【-】","【"&amp;SUBSTITUTE(TEXT(CW7,"#,##0.00"),"-","△")&amp;"】"))</f>
        <v>【30.09】</v>
      </c>
      <c r="CX6" s="21">
        <f>IF(CX7="",NA(),CX7)</f>
        <v>91.37</v>
      </c>
      <c r="CY6" s="21">
        <f t="shared" ref="CY6:DG6" si="11">IF(CY7="",NA(),CY7)</f>
        <v>87.74</v>
      </c>
      <c r="CZ6" s="21">
        <f t="shared" si="11"/>
        <v>89.34</v>
      </c>
      <c r="DA6" s="21">
        <f t="shared" si="11"/>
        <v>90.58</v>
      </c>
      <c r="DB6" s="21">
        <f t="shared" si="11"/>
        <v>91.19</v>
      </c>
      <c r="DC6" s="21">
        <f t="shared" si="11"/>
        <v>79.09</v>
      </c>
      <c r="DD6" s="21">
        <f t="shared" si="11"/>
        <v>78.900000000000006</v>
      </c>
      <c r="DE6" s="21">
        <f t="shared" si="11"/>
        <v>78.03</v>
      </c>
      <c r="DF6" s="21">
        <f t="shared" si="11"/>
        <v>78.55</v>
      </c>
      <c r="DG6" s="21">
        <f t="shared" si="11"/>
        <v>78.680000000000007</v>
      </c>
      <c r="DH6" s="20" t="str">
        <f>IF(DH7="","",IF(DH7="-","【-】","【"&amp;SUBSTITUTE(TEXT(DH7,"#,##0.00"),"-","△")&amp;"】"))</f>
        <v>【80.97】</v>
      </c>
      <c r="DI6" s="21">
        <f>IF(DI7="",NA(),DI7)</f>
        <v>23.13</v>
      </c>
      <c r="DJ6" s="21">
        <f t="shared" ref="DJ6:DR6" si="12">IF(DJ7="",NA(),DJ7)</f>
        <v>26.37</v>
      </c>
      <c r="DK6" s="21">
        <f t="shared" si="12"/>
        <v>29.32</v>
      </c>
      <c r="DL6" s="21">
        <f t="shared" si="12"/>
        <v>31.62</v>
      </c>
      <c r="DM6" s="21">
        <f t="shared" si="12"/>
        <v>33.840000000000003</v>
      </c>
      <c r="DN6" s="21">
        <f t="shared" si="12"/>
        <v>20.14</v>
      </c>
      <c r="DO6" s="21">
        <f t="shared" si="12"/>
        <v>23.17</v>
      </c>
      <c r="DP6" s="21">
        <f t="shared" si="12"/>
        <v>25.29</v>
      </c>
      <c r="DQ6" s="21">
        <f t="shared" si="12"/>
        <v>28.31</v>
      </c>
      <c r="DR6" s="21">
        <f t="shared" si="12"/>
        <v>23.92</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x14ac:dyDescent="0.15">
      <c r="A7" s="14"/>
      <c r="B7" s="23">
        <v>2024</v>
      </c>
      <c r="C7" s="23">
        <v>52060</v>
      </c>
      <c r="D7" s="23">
        <v>46</v>
      </c>
      <c r="E7" s="23">
        <v>17</v>
      </c>
      <c r="F7" s="23">
        <v>6</v>
      </c>
      <c r="G7" s="23">
        <v>0</v>
      </c>
      <c r="H7" s="23" t="s">
        <v>96</v>
      </c>
      <c r="I7" s="23" t="s">
        <v>97</v>
      </c>
      <c r="J7" s="23" t="s">
        <v>98</v>
      </c>
      <c r="K7" s="23" t="s">
        <v>99</v>
      </c>
      <c r="L7" s="23" t="s">
        <v>100</v>
      </c>
      <c r="M7" s="23" t="s">
        <v>101</v>
      </c>
      <c r="N7" s="24" t="s">
        <v>102</v>
      </c>
      <c r="O7" s="24">
        <v>68.28</v>
      </c>
      <c r="P7" s="24">
        <v>1.37</v>
      </c>
      <c r="Q7" s="24">
        <v>99.57</v>
      </c>
      <c r="R7" s="24">
        <v>3300</v>
      </c>
      <c r="S7" s="24">
        <v>23355</v>
      </c>
      <c r="T7" s="24">
        <v>241.09</v>
      </c>
      <c r="U7" s="24">
        <v>96.87</v>
      </c>
      <c r="V7" s="24">
        <v>318</v>
      </c>
      <c r="W7" s="24">
        <v>0.31</v>
      </c>
      <c r="X7" s="24">
        <v>1025.81</v>
      </c>
      <c r="Y7" s="24">
        <v>112.9</v>
      </c>
      <c r="Z7" s="24">
        <v>110.9</v>
      </c>
      <c r="AA7" s="24">
        <v>109.05</v>
      </c>
      <c r="AB7" s="24">
        <v>122.77</v>
      </c>
      <c r="AC7" s="24">
        <v>124.24</v>
      </c>
      <c r="AD7" s="24">
        <v>101.18</v>
      </c>
      <c r="AE7" s="24">
        <v>99.89</v>
      </c>
      <c r="AF7" s="24">
        <v>104.12</v>
      </c>
      <c r="AG7" s="24">
        <v>105.98</v>
      </c>
      <c r="AH7" s="24">
        <v>107.11</v>
      </c>
      <c r="AI7" s="24">
        <v>104.55</v>
      </c>
      <c r="AJ7" s="24">
        <v>0</v>
      </c>
      <c r="AK7" s="24">
        <v>0</v>
      </c>
      <c r="AL7" s="24">
        <v>0</v>
      </c>
      <c r="AM7" s="24">
        <v>0</v>
      </c>
      <c r="AN7" s="24">
        <v>0</v>
      </c>
      <c r="AO7" s="24">
        <v>140.63</v>
      </c>
      <c r="AP7" s="24">
        <v>163.84</v>
      </c>
      <c r="AQ7" s="24">
        <v>176.46</v>
      </c>
      <c r="AR7" s="24">
        <v>181.51</v>
      </c>
      <c r="AS7" s="24">
        <v>108.76</v>
      </c>
      <c r="AT7" s="24">
        <v>84.87</v>
      </c>
      <c r="AU7" s="24">
        <v>46.28</v>
      </c>
      <c r="AV7" s="24">
        <v>50.51</v>
      </c>
      <c r="AW7" s="24">
        <v>38.4</v>
      </c>
      <c r="AX7" s="24">
        <v>40.049999999999997</v>
      </c>
      <c r="AY7" s="24">
        <v>40.69</v>
      </c>
      <c r="AZ7" s="24">
        <v>56.53</v>
      </c>
      <c r="BA7" s="24">
        <v>59.66</v>
      </c>
      <c r="BB7" s="24">
        <v>61.64</v>
      </c>
      <c r="BC7" s="24">
        <v>69.819999999999993</v>
      </c>
      <c r="BD7" s="24">
        <v>72.13</v>
      </c>
      <c r="BE7" s="24">
        <v>71.459999999999994</v>
      </c>
      <c r="BF7" s="24">
        <v>0</v>
      </c>
      <c r="BG7" s="24">
        <v>0</v>
      </c>
      <c r="BH7" s="24">
        <v>0</v>
      </c>
      <c r="BI7" s="24">
        <v>0</v>
      </c>
      <c r="BJ7" s="24">
        <v>0</v>
      </c>
      <c r="BK7" s="24">
        <v>1095.52</v>
      </c>
      <c r="BL7" s="24">
        <v>1056.55</v>
      </c>
      <c r="BM7" s="24">
        <v>1278.54</v>
      </c>
      <c r="BN7" s="24">
        <v>1149.7</v>
      </c>
      <c r="BO7" s="24">
        <v>1420.25</v>
      </c>
      <c r="BP7" s="24">
        <v>1223.19</v>
      </c>
      <c r="BQ7" s="24">
        <v>42.76</v>
      </c>
      <c r="BR7" s="24">
        <v>43.16</v>
      </c>
      <c r="BS7" s="24">
        <v>40.51</v>
      </c>
      <c r="BT7" s="24">
        <v>45.26</v>
      </c>
      <c r="BU7" s="24">
        <v>33.08</v>
      </c>
      <c r="BV7" s="24">
        <v>39.64</v>
      </c>
      <c r="BW7" s="24">
        <v>40</v>
      </c>
      <c r="BX7" s="24">
        <v>38.74</v>
      </c>
      <c r="BY7" s="24">
        <v>35.96</v>
      </c>
      <c r="BZ7" s="24">
        <v>32.700000000000003</v>
      </c>
      <c r="CA7" s="24">
        <v>37.21</v>
      </c>
      <c r="CB7" s="24">
        <v>414.81</v>
      </c>
      <c r="CC7" s="24">
        <v>415.71</v>
      </c>
      <c r="CD7" s="24">
        <v>442.59</v>
      </c>
      <c r="CE7" s="24">
        <v>400.03</v>
      </c>
      <c r="CF7" s="24">
        <v>534.03</v>
      </c>
      <c r="CG7" s="24">
        <v>449.72</v>
      </c>
      <c r="CH7" s="24">
        <v>437.27</v>
      </c>
      <c r="CI7" s="24">
        <v>456.72</v>
      </c>
      <c r="CJ7" s="24">
        <v>481.96</v>
      </c>
      <c r="CK7" s="24">
        <v>536.16999999999996</v>
      </c>
      <c r="CL7" s="24">
        <v>462.49</v>
      </c>
      <c r="CM7" s="24">
        <v>27.93</v>
      </c>
      <c r="CN7" s="24">
        <v>27.31</v>
      </c>
      <c r="CO7" s="24">
        <v>26.28</v>
      </c>
      <c r="CP7" s="24">
        <v>23.82</v>
      </c>
      <c r="CQ7" s="24">
        <v>27.31</v>
      </c>
      <c r="CR7" s="24">
        <v>30.19</v>
      </c>
      <c r="CS7" s="24">
        <v>28.77</v>
      </c>
      <c r="CT7" s="24">
        <v>26.22</v>
      </c>
      <c r="CU7" s="24">
        <v>26.12</v>
      </c>
      <c r="CV7" s="24">
        <v>27.81</v>
      </c>
      <c r="CW7" s="24">
        <v>30.09</v>
      </c>
      <c r="CX7" s="24">
        <v>91.37</v>
      </c>
      <c r="CY7" s="24">
        <v>87.74</v>
      </c>
      <c r="CZ7" s="24">
        <v>89.34</v>
      </c>
      <c r="DA7" s="24">
        <v>90.58</v>
      </c>
      <c r="DB7" s="24">
        <v>91.19</v>
      </c>
      <c r="DC7" s="24">
        <v>79.09</v>
      </c>
      <c r="DD7" s="24">
        <v>78.900000000000006</v>
      </c>
      <c r="DE7" s="24">
        <v>78.03</v>
      </c>
      <c r="DF7" s="24">
        <v>78.55</v>
      </c>
      <c r="DG7" s="24">
        <v>78.680000000000007</v>
      </c>
      <c r="DH7" s="24">
        <v>80.97</v>
      </c>
      <c r="DI7" s="24">
        <v>23.13</v>
      </c>
      <c r="DJ7" s="24">
        <v>26.37</v>
      </c>
      <c r="DK7" s="24">
        <v>29.32</v>
      </c>
      <c r="DL7" s="24">
        <v>31.62</v>
      </c>
      <c r="DM7" s="24">
        <v>33.840000000000003</v>
      </c>
      <c r="DN7" s="24">
        <v>20.14</v>
      </c>
      <c r="DO7" s="24">
        <v>23.17</v>
      </c>
      <c r="DP7" s="24">
        <v>25.29</v>
      </c>
      <c r="DQ7" s="24">
        <v>28.31</v>
      </c>
      <c r="DR7" s="24">
        <v>23.92</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KIGYO13U</cp:lastModifiedBy>
  <dcterms:created xsi:type="dcterms:W3CDTF">2025-12-23T06:25:38Z</dcterms:created>
  <dcterms:modified xsi:type="dcterms:W3CDTF">2026-01-23T01:40:32Z</dcterms:modified>
  <cp:category/>
</cp:coreProperties>
</file>