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下水道事業\報告等（経理関係）\R5\【経営比較分析表】2022_052060_46_1718\【経営比較分析表】2022_052060_46_1718\"/>
    </mc:Choice>
  </mc:AlternateContent>
  <xr:revisionPtr revIDLastSave="0" documentId="13_ncr:1_{768AB683-3E4A-4EC6-91EB-1435949E9CDE}" xr6:coauthVersionLast="46" xr6:coauthVersionMax="46" xr10:uidLastSave="{00000000-0000-0000-0000-000000000000}"/>
  <workbookProtection workbookAlgorithmName="SHA-512" workbookHashValue="sHcqXej4fFPsf5LJHf4Wcp+TiR1lnpjKCF+U0BfEeycz5q3o1thA9ua8hKJym2hJm+HsjfojiL1nEQF7vXl9Mg==" workbookSaltValue="0dDS6UYrK/FkRjpHr2faY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P10" i="4" s="1"/>
  <c r="O6" i="5"/>
  <c r="I10" i="4" s="1"/>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E85" i="4"/>
  <c r="BB10" i="4"/>
  <c r="AT10" i="4"/>
  <c r="W10" i="4"/>
  <c r="BB8" i="4"/>
  <c r="AD8" i="4"/>
  <c r="P8" i="4"/>
  <c r="B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<sst xmlns="http://schemas.openxmlformats.org/spreadsheetml/2006/main" count="236" uniqueCount="117">
  <si>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</si>
  <si>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</si>
  <si>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</si>
  <si>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</si>
  <si>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</si>
  <si>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</si>
  <si>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</si>
  <si>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</si>
  <si>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</si>
  <si>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</si>
  <si>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</si>
  <si>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</si>
  <si>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</si>
  <si>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</si>
  <si>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</si>
  <si>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</si>
  <si>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</si>
  <si>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</si>
  <si>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</si>
  <si>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</si>
  <si>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</si>
  <si>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</si>
  <si>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</si>
  <si>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</si>
  <si>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</si>
  <si>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</si>
  <si>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</si>
  <si>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</si>
  <si>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</si>
  <si>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</si>
  <si>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</si>
  <si>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</si>
  <si>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</si>
  <si>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</si>
  <si>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</si>
  <si>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</si>
  <si>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</si>
  <si>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</si>
  <si>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</si>
  <si>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</si>
  <si>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</si>
  <si>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</si>
  <si>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</si>
  <si>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</si>
  <si>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</si>
  <si>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</si>
  <si>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</si>
  <si>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</si>
  <si>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</si>
  <si>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</si>
  <si>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</si>
  <si>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</si>
  <si>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</si>
  <si>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</si>
  <si>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</si>
  <si>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</si>
  <si>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</si>
  <si>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</si>
  <si>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</si>
  <si>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</si>
  <si>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</si>
  <si>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</si>
  <si>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</si>
  <si>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</si>
  <si>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</si>
  <si>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</si>
  <si>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</si>
  <si>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</si>
  <si>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</si>
  <si>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</si>
  <si>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</si>
  <si>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</si>
  <si>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</si>
  <si>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</si>
  <si>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</si>
  <si>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</si>
  <si>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</si>
  <si>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</si>
  <si>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</si>
  <si>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</si>
  <si>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</si>
  <si>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</si>
  <si>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</si>
  <si>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</si>
  <si>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</si>
  <si>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</si>
  <si>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</si>
  <si>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</si>
  <si>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</si>
  <si>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</si>
  <si>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</si>
  <si>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</si>
  <si>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</si>
  <si>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</si>
  <si>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</si>
  <si>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</si>
  <si>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</si>
  <si>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</si>
  <si>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</si>
  <si>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</si>
  <si>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</si>
  <si>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</si>
  <si>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</si>
  <si>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</si>
  <si>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</si>
  <si>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</si>
  <si>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</si>
  <si>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</si>
  <si>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</si>
  <si>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</si>
  <si>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</si>
  <si>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</si>
  <si>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</si>
  <si>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</si>
  <si>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本市の特定環境保全公共下水道事業は、平成26年度で概成しているため、今後は経営戦略に基づき、経費削減と合わせて個別訪問等により水洗化率の向上を図り、使用料収入の増加に努める。</t>
    <phoneticPr fontId="4"/>
  </si>
  <si>
    <r>
      <t>○経常収支比率は</t>
    </r>
    <r>
      <rPr>
        <sz val="11"/>
        <rFont val="ＭＳ ゴシック"/>
        <family val="3"/>
        <charset val="128"/>
      </rPr>
      <t>126.47%</t>
    </r>
    <r>
      <rPr>
        <sz val="11"/>
        <color theme="1"/>
        <rFont val="ＭＳ ゴシック"/>
        <family val="3"/>
        <charset val="128"/>
      </rPr>
      <t>となっているが、使用料収入以外の一般会計補助金が経常収益の</t>
    </r>
    <r>
      <rPr>
        <sz val="11"/>
        <rFont val="ＭＳ ゴシック"/>
        <family val="3"/>
        <charset val="128"/>
      </rPr>
      <t>約54%</t>
    </r>
    <r>
      <rPr>
        <sz val="11"/>
        <color theme="1"/>
        <rFont val="ＭＳ ゴシック"/>
        <family val="3"/>
        <charset val="128"/>
      </rPr>
      <t>を占めているため、今後も個別訪問等により水洗化率の向上を図り、使用料収入の増加に努める。
○流動比率は、100%以上であることが必要であるとされているが、本市は</t>
    </r>
    <r>
      <rPr>
        <sz val="11"/>
        <rFont val="ＭＳ ゴシック"/>
        <family val="3"/>
        <charset val="128"/>
      </rPr>
      <t>11.30%</t>
    </r>
    <r>
      <rPr>
        <sz val="11"/>
        <color theme="1"/>
        <rFont val="ＭＳ ゴシック"/>
        <family val="3"/>
        <charset val="128"/>
      </rPr>
      <t>となっている。これは翌年度償還の企業債等が流動負債へ計上されているためで、その企業債等を除いた比率は、</t>
    </r>
    <r>
      <rPr>
        <sz val="11"/>
        <rFont val="ＭＳ ゴシック"/>
        <family val="3"/>
        <charset val="128"/>
      </rPr>
      <t>313.95%となり100%を上回っている。</t>
    </r>
    <r>
      <rPr>
        <sz val="11"/>
        <color theme="1"/>
        <rFont val="ＭＳ ゴシック"/>
        <family val="3"/>
        <charset val="128"/>
      </rPr>
      <t xml:space="preserve">
〇経費回収率は100.00％と類似団体81.81％を上回っており、公費負担分を除いた汚水処理費を使用料収入で賄えていると考えられるが、人口減少に伴い使用料収入の減少が見込まれるため、今後も汚水処理費の削減に努める。
○水洗化率は</t>
    </r>
    <r>
      <rPr>
        <sz val="11"/>
        <rFont val="ＭＳ ゴシック"/>
        <family val="3"/>
        <charset val="128"/>
      </rPr>
      <t>66.59%と類似団体88.37%に比べ下回っているが、</t>
    </r>
    <r>
      <rPr>
        <sz val="11"/>
        <color theme="1"/>
        <rFont val="ＭＳ ゴシック"/>
        <family val="3"/>
        <charset val="128"/>
      </rPr>
      <t>平成26年度で管渠整備事業が概成したため、今後も継続的に下水道未接続世帯を個別訪問し、使用料収入の増加並びに水洗化率の向上に努める。</t>
    </r>
    <phoneticPr fontId="4"/>
  </si>
  <si>
    <r>
      <t>○有形固定</t>
    </r>
    <r>
      <rPr>
        <sz val="11"/>
        <rFont val="ＭＳ ゴシック"/>
        <family val="3"/>
        <charset val="128"/>
      </rPr>
      <t>資産減価償却率は21.53%と類似団体32.57%に比べ下回っている。これは保有資産の減価償却がどの程度進んでいるかを示している</t>
    </r>
    <r>
      <rPr>
        <sz val="11"/>
        <color theme="1"/>
        <rFont val="ＭＳ ゴシック"/>
        <family val="3"/>
        <charset val="128"/>
      </rPr>
      <t>もので、類似団体と比較すると老朽化は進んでいないものの、数値は増加傾向にある。
○管渠改善率は0.05%と類似団体0.22%に比べ下回っており、これも老朽化が進んでいないためと考えている。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</si>
</sst>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0.04</c:v>
                </c:pt>
                <c:pt idx="2" formatCode="#,##0.00;&quot;△&quot;#,##0.00">
                  <c:v>0</c:v>
                </c:pt>
                <c:pt idx="3" formatCode="#,##0.00;&quot;△&quot;#,##0.00">
                  <c:v>0</c:v>
                </c:pt>
                <c:pt idx="4">
                  <c:v>0.05</c:v>
                </c:pt>
              </c:numCache>
            </c:numRef>
          </c:val>
          <c:extLst>
            <c:ext xmlns:c16="http://schemas.microsoft.com/office/drawing/2014/chart" uri="{C3380CC4-5D6E-409C-BE32-E72D297353CC}">
              <c16:uniqueId val="{00000000-677E-4BD1-8F4F-FA9AA42A01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0.22</c:v>
                </c:pt>
              </c:numCache>
            </c:numRef>
          </c:val>
          <c:smooth val="0"/>
          <c:extLst>
            <c:ext xmlns:c16="http://schemas.microsoft.com/office/drawing/2014/chart" uri="{C3380CC4-5D6E-409C-BE32-E72D297353CC}">
              <c16:uniqueId val="{00000001-677E-4BD1-8F4F-FA9AA42A01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6B-4AD2-9557-6B8184C7D2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45.3</c:v>
                </c:pt>
              </c:numCache>
            </c:numRef>
          </c:val>
          <c:smooth val="0"/>
          <c:extLst>
            <c:ext xmlns:c16="http://schemas.microsoft.com/office/drawing/2014/chart" uri="{C3380CC4-5D6E-409C-BE32-E72D297353CC}">
              <c16:uniqueId val="{00000001-5A6B-4AD2-9557-6B8184C7D2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61.08</c:v>
                </c:pt>
                <c:pt idx="1">
                  <c:v>63.14</c:v>
                </c:pt>
                <c:pt idx="2">
                  <c:v>63.66</c:v>
                </c:pt>
                <c:pt idx="3">
                  <c:v>64.97</c:v>
                </c:pt>
                <c:pt idx="4">
                  <c:v>66.59</c:v>
                </c:pt>
              </c:numCache>
            </c:numRef>
          </c:val>
          <c:extLst>
            <c:ext xmlns:c16="http://schemas.microsoft.com/office/drawing/2014/chart" uri="{C3380CC4-5D6E-409C-BE32-E72D297353CC}">
              <c16:uniqueId val="{00000000-8A95-4C8A-8397-48ABE0167E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88.37</c:v>
                </c:pt>
              </c:numCache>
            </c:numRef>
          </c:val>
          <c:smooth val="0"/>
          <c:extLst>
            <c:ext xmlns:c16="http://schemas.microsoft.com/office/drawing/2014/chart" uri="{C3380CC4-5D6E-409C-BE32-E72D297353CC}">
              <c16:uniqueId val="{00000001-8A95-4C8A-8397-48ABE0167E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117.92</c:v>
                </c:pt>
                <c:pt idx="1">
                  <c:v>114.38</c:v>
                </c:pt>
                <c:pt idx="2">
                  <c:v>119.9</c:v>
                </c:pt>
                <c:pt idx="3">
                  <c:v>109.56</c:v>
                </c:pt>
                <c:pt idx="4">
                  <c:v>126.47</c:v>
                </c:pt>
              </c:numCache>
            </c:numRef>
          </c:val>
          <c:extLst>
            <c:ext xmlns:c16="http://schemas.microsoft.com/office/drawing/2014/chart" uri="{C3380CC4-5D6E-409C-BE32-E72D297353CC}">
              <c16:uniqueId val="{00000000-821D-45BE-8BB5-8539E4EB81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101.98</c:v>
                </c:pt>
              </c:numCache>
            </c:numRef>
          </c:val>
          <c:smooth val="0"/>
          <c:extLst>
            <c:ext xmlns:c16="http://schemas.microsoft.com/office/drawing/2014/chart" uri="{C3380CC4-5D6E-409C-BE32-E72D297353CC}">
              <c16:uniqueId val="{00000001-821D-45BE-8BB5-8539E4EB81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12.05</c:v>
                </c:pt>
                <c:pt idx="1">
                  <c:v>14.41</c:v>
                </c:pt>
                <c:pt idx="2">
                  <c:v>16.809999999999999</c:v>
                </c:pt>
                <c:pt idx="3">
                  <c:v>19.2</c:v>
                </c:pt>
                <c:pt idx="4">
                  <c:v>21.53</c:v>
                </c:pt>
              </c:numCache>
            </c:numRef>
          </c:val>
          <c:extLst>
            <c:ext xmlns:c16="http://schemas.microsoft.com/office/drawing/2014/chart" uri="{C3380CC4-5D6E-409C-BE32-E72D297353CC}">
              <c16:uniqueId val="{00000000-B1E3-4D70-8887-028E15C506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32.57</c:v>
                </c:pt>
              </c:numCache>
            </c:numRef>
          </c:val>
          <c:smooth val="0"/>
          <c:extLst>
            <c:ext xmlns:c16="http://schemas.microsoft.com/office/drawing/2014/chart" uri="{C3380CC4-5D6E-409C-BE32-E72D297353CC}">
              <c16:uniqueId val="{00000001-B1E3-4D70-8887-028E15C506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45-4B56-AFEC-15A189DEA7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0.04</c:v>
                </c:pt>
              </c:numCache>
            </c:numRef>
          </c:val>
          <c:smooth val="0"/>
          <c:extLst>
            <c:ext xmlns:c16="http://schemas.microsoft.com/office/drawing/2014/chart" uri="{C3380CC4-5D6E-409C-BE32-E72D297353CC}">
              <c16:uniqueId val="{00000001-BD45-4B56-AFEC-15A189DEA7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44-4B9F-B73A-3BF12BA4F7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52.27</c:v>
                </c:pt>
              </c:numCache>
            </c:numRef>
          </c:val>
          <c:smooth val="0"/>
          <c:extLst>
            <c:ext xmlns:c16="http://schemas.microsoft.com/office/drawing/2014/chart" uri="{C3380CC4-5D6E-409C-BE32-E72D297353CC}">
              <c16:uniqueId val="{00000001-0644-4B9F-B73A-3BF12BA4F7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8.0399999999999991</c:v>
                </c:pt>
                <c:pt idx="1">
                  <c:v>5.7</c:v>
                </c:pt>
                <c:pt idx="2">
                  <c:v>12.54</c:v>
                </c:pt>
                <c:pt idx="3">
                  <c:v>10.199999999999999</c:v>
                </c:pt>
                <c:pt idx="4">
                  <c:v>11.3</c:v>
                </c:pt>
              </c:numCache>
            </c:numRef>
          </c:val>
          <c:extLst>
            <c:ext xmlns:c16="http://schemas.microsoft.com/office/drawing/2014/chart" uri="{C3380CC4-5D6E-409C-BE32-E72D297353CC}">
              <c16:uniqueId val="{00000000-2F78-4632-BFD6-D57F5F5F90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41.51</c:v>
                </c:pt>
              </c:numCache>
            </c:numRef>
          </c:val>
          <c:smooth val="0"/>
          <c:extLst>
            <c:ext xmlns:c16="http://schemas.microsoft.com/office/drawing/2014/chart" uri="{C3380CC4-5D6E-409C-BE32-E72D297353CC}">
              <c16:uniqueId val="{00000001-2F78-4632-BFD6-D57F5F5F90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1618.07</c:v>
                </c:pt>
                <c:pt idx="1">
                  <c:v>1285.1500000000001</c:v>
                </c:pt>
                <c:pt idx="2">
                  <c:v>1819.21</c:v>
                </c:pt>
                <c:pt idx="3">
                  <c:v>1569.17</c:v>
                </c:pt>
                <c:pt idx="4">
                  <c:v>448.31</c:v>
                </c:pt>
              </c:numCache>
            </c:numRef>
          </c:val>
          <c:extLst>
            <c:ext xmlns:c16="http://schemas.microsoft.com/office/drawing/2014/chart" uri="{C3380CC4-5D6E-409C-BE32-E72D297353CC}">
              <c16:uniqueId val="{00000000-5AC4-42B4-B9E3-7DDA24661F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1160.22</c:v>
                </c:pt>
              </c:numCache>
            </c:numRef>
          </c:val>
          <c:smooth val="0"/>
          <c:extLst>
            <c:ext xmlns:c16="http://schemas.microsoft.com/office/drawing/2014/chart" uri="{C3380CC4-5D6E-409C-BE32-E72D297353CC}">
              <c16:uniqueId val="{00000001-5AC4-42B4-B9E3-7DDA24661F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87.43</c:v>
                </c:pt>
                <c:pt idx="3">
                  <c:v>77.900000000000006</c:v>
                </c:pt>
                <c:pt idx="4">
                  <c:v>100</c:v>
                </c:pt>
              </c:numCache>
            </c:numRef>
          </c:val>
          <c:extLst>
            <c:ext xmlns:c16="http://schemas.microsoft.com/office/drawing/2014/chart" uri="{C3380CC4-5D6E-409C-BE32-E72D297353CC}">
              <c16:uniqueId val="{00000000-6706-4A8D-81FE-51A1886C3E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81.81</c:v>
                </c:pt>
              </c:numCache>
            </c:numRef>
          </c:val>
          <c:smooth val="0"/>
          <c:extLst>
            <c:ext xmlns:c16="http://schemas.microsoft.com/office/drawing/2014/chart" uri="{C3380CC4-5D6E-409C-BE32-E72D297353CC}">
              <c16:uniqueId val="{00000001-6706-4A8D-81FE-51A1886C3E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166.49</c:v>
                </c:pt>
                <c:pt idx="1">
                  <c:v>166.47</c:v>
                </c:pt>
                <c:pt idx="2">
                  <c:v>191.13</c:v>
                </c:pt>
                <c:pt idx="3">
                  <c:v>215.8</c:v>
                </c:pt>
                <c:pt idx="4">
                  <c:v>168.21</c:v>
                </c:pt>
              </c:numCache>
            </c:numRef>
          </c:val>
          <c:extLst>
            <c:ext xmlns:c16="http://schemas.microsoft.com/office/drawing/2014/chart" uri="{C3380CC4-5D6E-409C-BE32-E72D297353CC}">
              <c16:uniqueId val="{00000000-7AE3-4BE8-92FD-8785ABC7B0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193.59</c:v>
                </c:pt>
              </c:numCache>
            </c:numRef>
          </c:val>
          <c:smooth val="0"/>
          <c:extLst>
            <c:ext xmlns:c16="http://schemas.microsoft.com/office/drawing/2014/chart" uri="{C3380CC4-5D6E-409C-BE32-E72D297353CC}">
              <c16:uniqueId val="{00000001-7AE3-4BE8-92FD-8785ABC7B0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男鹿市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24784</v>
      </c>
      <c r="AM8" s="46"/>
      <c r="AN8" s="46"/>
      <c r="AO8" s="46"/>
      <c r="AP8" s="46"/>
      <c r="AQ8" s="46"/>
      <c r="AR8" s="46"/>
      <c r="AS8" s="46"/>
      <c r="AT8" s="45">
        <f>データ!T6</f>
        <v>241.09</v>
      </c>
      <c r="AU8" s="45"/>
      <c r="AV8" s="45"/>
      <c r="AW8" s="45"/>
      <c r="AX8" s="45"/>
      <c r="AY8" s="45"/>
      <c r="AZ8" s="45"/>
      <c r="BA8" s="45"/>
      <c r="BB8" s="45">
        <f>データ!U6</f>
        <v>102.8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55.35</v>
      </c>
      <c r="J10" s="45"/>
      <c r="K10" s="45"/>
      <c r="L10" s="45"/>
      <c r="M10" s="45"/>
      <c r="N10" s="45"/>
      <c r="O10" s="45"/>
      <c r="P10" s="45">
        <f>データ!P6</f>
        <v>17.11</v>
      </c>
      <c r="Q10" s="45"/>
      <c r="R10" s="45"/>
      <c r="S10" s="45"/>
      <c r="T10" s="45"/>
      <c r="U10" s="45"/>
      <c r="V10" s="45"/>
      <c r="W10" s="45">
        <f>データ!Q6</f>
        <v>90.87</v>
      </c>
      <c r="X10" s="45"/>
      <c r="Y10" s="45"/>
      <c r="Z10" s="45"/>
      <c r="AA10" s="45"/>
      <c r="AB10" s="45"/>
      <c r="AC10" s="45"/>
      <c r="AD10" s="46">
        <f>データ!R6</f>
        <v>3300</v>
      </c>
      <c r="AE10" s="46"/>
      <c r="AF10" s="46"/>
      <c r="AG10" s="46"/>
      <c r="AH10" s="46"/>
      <c r="AI10" s="46"/>
      <c r="AJ10" s="46"/>
      <c r="AK10" s="2"/>
      <c r="AL10" s="46">
        <f>データ!V6</f>
        <v>4193</v>
      </c>
      <c r="AM10" s="46"/>
      <c r="AN10" s="46"/>
      <c r="AO10" s="46"/>
      <c r="AP10" s="46"/>
      <c r="AQ10" s="46"/>
      <c r="AR10" s="46"/>
      <c r="AS10" s="46"/>
      <c r="AT10" s="45">
        <f>データ!W6</f>
        <v>2.57</v>
      </c>
      <c r="AU10" s="45"/>
      <c r="AV10" s="45"/>
      <c r="AW10" s="45"/>
      <c r="AX10" s="45"/>
      <c r="AY10" s="45"/>
      <c r="AZ10" s="45"/>
      <c r="BA10" s="45"/>
      <c r="BB10" s="45">
        <f>データ!X6</f>
        <v>1631.52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qpaAM8k0nWuSu27EKHfF+10olkEHfM/L5KTK0gaiFvNYIXKpzhNJvEodCcADV/VEZAdj8Dw2wPCmstmb8apSew==" saltValue="qwoRmHebcKP0YujQUsra1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52060</v>
      </c>
      <c r="D6" s="19">
        <f t="shared" si="3"/>
        <v>46</v>
      </c>
      <c r="E6" s="19">
        <f t="shared" si="3"/>
        <v>17</v>
      </c>
      <c r="F6" s="19">
        <f t="shared" si="3"/>
        <v>4</v>
      </c>
      <c r="G6" s="19">
        <f t="shared" si="3"/>
        <v>0</v>
      </c>
      <c r="H6" s="19" t="str">
        <f t="shared" si="3"/>
        <v>秋田県　男鹿市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55.35</v>
      </c>
      <c r="P6" s="20">
        <f t="shared" si="3"/>
        <v>17.11</v>
      </c>
      <c r="Q6" s="20">
        <f t="shared" si="3"/>
        <v>90.87</v>
      </c>
      <c r="R6" s="20">
        <f t="shared" si="3"/>
        <v>3300</v>
      </c>
      <c r="S6" s="20">
        <f t="shared" si="3"/>
        <v>24784</v>
      </c>
      <c r="T6" s="20">
        <f t="shared" si="3"/>
        <v>241.09</v>
      </c>
      <c r="U6" s="20">
        <f t="shared" si="3"/>
        <v>102.8</v>
      </c>
      <c r="V6" s="20">
        <f t="shared" si="3"/>
        <v>4193</v>
      </c>
      <c r="W6" s="20">
        <f t="shared" si="3"/>
        <v>2.57</v>
      </c>
      <c r="X6" s="20">
        <f t="shared" si="3"/>
        <v>1631.52</v>
      </c>
      <c r="Y6" s="21">
        <f>IF(Y7="",NA(),Y7)</f>
        <v>117.92</v>
      </c>
      <c r="Z6" s="21">
        <f t="shared" ref="Z6:AH6" si="4">IF(Z7="",NA(),Z7)</f>
        <v>114.38</v>
      </c>
      <c r="AA6" s="21">
        <f t="shared" si="4"/>
        <v>119.9</v>
      </c>
      <c r="AB6" s="21">
        <f t="shared" si="4"/>
        <v>109.56</v>
      </c>
      <c r="AC6" s="21">
        <f t="shared" si="4"/>
        <v>126.47</v>
      </c>
      <c r="AD6" s="21">
        <f t="shared" si="4"/>
        <v>101.72</v>
      </c>
      <c r="AE6" s="21">
        <f t="shared" si="4"/>
        <v>102.73</v>
      </c>
      <c r="AF6" s="21">
        <f t="shared" si="4"/>
        <v>105.78</v>
      </c>
      <c r="AG6" s="21">
        <f t="shared" si="4"/>
        <v>106.09</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52.27</v>
      </c>
      <c r="AT6" s="20" t="str">
        <f>IF(AT7="","",IF(AT7="-","【-】","【"&amp;SUBSTITUTE(TEXT(AT7,"#,##0.00"),"-","△")&amp;"】"))</f>
        <v>【65.93】</v>
      </c>
      <c r="AU6" s="21">
        <f>IF(AU7="",NA(),AU7)</f>
        <v>8.0399999999999991</v>
      </c>
      <c r="AV6" s="21">
        <f t="shared" ref="AV6:BD6" si="6">IF(AV7="",NA(),AV7)</f>
        <v>5.7</v>
      </c>
      <c r="AW6" s="21">
        <f t="shared" si="6"/>
        <v>12.54</v>
      </c>
      <c r="AX6" s="21">
        <f t="shared" si="6"/>
        <v>10.199999999999999</v>
      </c>
      <c r="AY6" s="21">
        <f t="shared" si="6"/>
        <v>11.3</v>
      </c>
      <c r="AZ6" s="21">
        <f t="shared" si="6"/>
        <v>49.18</v>
      </c>
      <c r="BA6" s="21">
        <f t="shared" si="6"/>
        <v>47.72</v>
      </c>
      <c r="BB6" s="21">
        <f t="shared" si="6"/>
        <v>44.24</v>
      </c>
      <c r="BC6" s="21">
        <f t="shared" si="6"/>
        <v>43.07</v>
      </c>
      <c r="BD6" s="21">
        <f t="shared" si="6"/>
        <v>41.51</v>
      </c>
      <c r="BE6" s="20" t="str">
        <f>IF(BE7="","",IF(BE7="-","【-】","【"&amp;SUBSTITUTE(TEXT(BE7,"#,##0.00"),"-","△")&amp;"】"))</f>
        <v>【44.25】</v>
      </c>
      <c r="BF6" s="21">
        <f>IF(BF7="",NA(),BF7)</f>
        <v>1618.07</v>
      </c>
      <c r="BG6" s="21">
        <f t="shared" ref="BG6:BO6" si="7">IF(BG7="",NA(),BG7)</f>
        <v>1285.1500000000001</v>
      </c>
      <c r="BH6" s="21">
        <f t="shared" si="7"/>
        <v>1819.21</v>
      </c>
      <c r="BI6" s="21">
        <f t="shared" si="7"/>
        <v>1569.17</v>
      </c>
      <c r="BJ6" s="21">
        <f t="shared" si="7"/>
        <v>448.31</v>
      </c>
      <c r="BK6" s="21">
        <f t="shared" si="7"/>
        <v>1194.1500000000001</v>
      </c>
      <c r="BL6" s="21">
        <f t="shared" si="7"/>
        <v>1206.79</v>
      </c>
      <c r="BM6" s="21">
        <f t="shared" si="7"/>
        <v>1258.43</v>
      </c>
      <c r="BN6" s="21">
        <f t="shared" si="7"/>
        <v>1163.75</v>
      </c>
      <c r="BO6" s="21">
        <f t="shared" si="7"/>
        <v>1160.22</v>
      </c>
      <c r="BP6" s="20" t="str">
        <f>IF(BP7="","",IF(BP7="-","【-】","【"&amp;SUBSTITUTE(TEXT(BP7,"#,##0.00"),"-","△")&amp;"】"))</f>
        <v>【1,182.11】</v>
      </c>
      <c r="BQ6" s="21">
        <f>IF(BQ7="",NA(),BQ7)</f>
        <v>100</v>
      </c>
      <c r="BR6" s="21">
        <f t="shared" ref="BR6:BZ6" si="8">IF(BR7="",NA(),BR7)</f>
        <v>100</v>
      </c>
      <c r="BS6" s="21">
        <f t="shared" si="8"/>
        <v>87.43</v>
      </c>
      <c r="BT6" s="21">
        <f t="shared" si="8"/>
        <v>77.900000000000006</v>
      </c>
      <c r="BU6" s="21">
        <f t="shared" si="8"/>
        <v>100</v>
      </c>
      <c r="BV6" s="21">
        <f t="shared" si="8"/>
        <v>72.260000000000005</v>
      </c>
      <c r="BW6" s="21">
        <f t="shared" si="8"/>
        <v>71.84</v>
      </c>
      <c r="BX6" s="21">
        <f t="shared" si="8"/>
        <v>73.36</v>
      </c>
      <c r="BY6" s="21">
        <f t="shared" si="8"/>
        <v>72.599999999999994</v>
      </c>
      <c r="BZ6" s="21">
        <f t="shared" si="8"/>
        <v>81.81</v>
      </c>
      <c r="CA6" s="20" t="str">
        <f>IF(CA7="","",IF(CA7="-","【-】","【"&amp;SUBSTITUTE(TEXT(CA7,"#,##0.00"),"-","△")&amp;"】"))</f>
        <v>【73.78】</v>
      </c>
      <c r="CB6" s="21">
        <f>IF(CB7="",NA(),CB7)</f>
        <v>166.49</v>
      </c>
      <c r="CC6" s="21">
        <f t="shared" ref="CC6:CK6" si="9">IF(CC7="",NA(),CC7)</f>
        <v>166.47</v>
      </c>
      <c r="CD6" s="21">
        <f t="shared" si="9"/>
        <v>191.13</v>
      </c>
      <c r="CE6" s="21">
        <f t="shared" si="9"/>
        <v>215.8</v>
      </c>
      <c r="CF6" s="21">
        <f t="shared" si="9"/>
        <v>168.21</v>
      </c>
      <c r="CG6" s="21">
        <f t="shared" si="9"/>
        <v>230.02</v>
      </c>
      <c r="CH6" s="21">
        <f t="shared" si="9"/>
        <v>228.47</v>
      </c>
      <c r="CI6" s="21">
        <f t="shared" si="9"/>
        <v>224.88</v>
      </c>
      <c r="CJ6" s="21">
        <f t="shared" si="9"/>
        <v>228.64</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45.3</v>
      </c>
      <c r="CW6" s="20" t="str">
        <f>IF(CW7="","",IF(CW7="-","【-】","【"&amp;SUBSTITUTE(TEXT(CW7,"#,##0.00"),"-","△")&amp;"】"))</f>
        <v>【42.22】</v>
      </c>
      <c r="CX6" s="21">
        <f>IF(CX7="",NA(),CX7)</f>
        <v>61.08</v>
      </c>
      <c r="CY6" s="21">
        <f t="shared" ref="CY6:DG6" si="11">IF(CY7="",NA(),CY7)</f>
        <v>63.14</v>
      </c>
      <c r="CZ6" s="21">
        <f t="shared" si="11"/>
        <v>63.66</v>
      </c>
      <c r="DA6" s="21">
        <f t="shared" si="11"/>
        <v>64.97</v>
      </c>
      <c r="DB6" s="21">
        <f t="shared" si="11"/>
        <v>66.59</v>
      </c>
      <c r="DC6" s="21">
        <f t="shared" si="11"/>
        <v>83.32</v>
      </c>
      <c r="DD6" s="21">
        <f t="shared" si="11"/>
        <v>83.75</v>
      </c>
      <c r="DE6" s="21">
        <f t="shared" si="11"/>
        <v>84.19</v>
      </c>
      <c r="DF6" s="21">
        <f t="shared" si="11"/>
        <v>84.34</v>
      </c>
      <c r="DG6" s="21">
        <f t="shared" si="11"/>
        <v>88.37</v>
      </c>
      <c r="DH6" s="20" t="str">
        <f>IF(DH7="","",IF(DH7="-","【-】","【"&amp;SUBSTITUTE(TEXT(DH7,"#,##0.00"),"-","△")&amp;"】"))</f>
        <v>【85.67】</v>
      </c>
      <c r="DI6" s="21">
        <f>IF(DI7="",NA(),DI7)</f>
        <v>12.05</v>
      </c>
      <c r="DJ6" s="21">
        <f t="shared" ref="DJ6:DR6" si="12">IF(DJ7="",NA(),DJ7)</f>
        <v>14.41</v>
      </c>
      <c r="DK6" s="21">
        <f t="shared" si="12"/>
        <v>16.809999999999999</v>
      </c>
      <c r="DL6" s="21">
        <f t="shared" si="12"/>
        <v>19.2</v>
      </c>
      <c r="DM6" s="21">
        <f t="shared" si="12"/>
        <v>21.53</v>
      </c>
      <c r="DN6" s="21">
        <f t="shared" si="12"/>
        <v>24.68</v>
      </c>
      <c r="DO6" s="21">
        <f t="shared" si="12"/>
        <v>24.68</v>
      </c>
      <c r="DP6" s="21">
        <f t="shared" si="12"/>
        <v>21.36</v>
      </c>
      <c r="DQ6" s="21">
        <f t="shared" si="12"/>
        <v>22.79</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0.04</v>
      </c>
      <c r="ED6" s="20" t="str">
        <f>IF(ED7="","",IF(ED7="-","【-】","【"&amp;SUBSTITUTE(TEXT(ED7,"#,##0.00"),"-","△")&amp;"】"))</f>
        <v>【0.03】</v>
      </c>
      <c r="EE6" s="20">
        <f>IF(EE7="",NA(),EE7)</f>
        <v>0</v>
      </c>
      <c r="EF6" s="21">
        <f t="shared" ref="EF6:EN6" si="14">IF(EF7="",NA(),EF7)</f>
        <v>0.04</v>
      </c>
      <c r="EG6" s="20">
        <f t="shared" si="14"/>
        <v>0</v>
      </c>
      <c r="EH6" s="20">
        <f t="shared" si="14"/>
        <v>0</v>
      </c>
      <c r="EI6" s="21">
        <f t="shared" si="14"/>
        <v>0.05</v>
      </c>
      <c r="EJ6" s="21">
        <f t="shared" si="14"/>
        <v>0.13</v>
      </c>
      <c r="EK6" s="21">
        <f t="shared" si="14"/>
        <v>0.36</v>
      </c>
      <c r="EL6" s="21">
        <f t="shared" si="14"/>
        <v>0.39</v>
      </c>
      <c r="EM6" s="21">
        <f t="shared" si="14"/>
        <v>0.1</v>
      </c>
      <c r="EN6" s="21">
        <f t="shared" si="14"/>
        <v>0.22</v>
      </c>
      <c r="EO6" s="20" t="str">
        <f>IF(EO7="","",IF(EO7="-","【-】","【"&amp;SUBSTITUTE(TEXT(EO7,"#,##0.00"),"-","△")&amp;"】"))</f>
        <v>【0.13】</v>
      </c>
    </row>
    <row r="7" spans="1:148" s="22" customFormat="1" x14ac:dyDescent="0.15">
      <c r="A7" s="14"/>
      <c r="B7" s="23">
        <v>2022</v>
      </c>
      <c r="C7" s="23">
        <v>52060</v>
      </c>
      <c r="D7" s="23">
        <v>46</v>
      </c>
      <c r="E7" s="23">
        <v>17</v>
      </c>
      <c r="F7" s="23">
        <v>4</v>
      </c>
      <c r="G7" s="23">
        <v>0</v>
      </c>
      <c r="H7" s="23" t="s">
        <v>96</v>
      </c>
      <c r="I7" s="23" t="s">
        <v>97</v>
      </c>
      <c r="J7" s="23" t="s">
        <v>98</v>
      </c>
      <c r="K7" s="23" t="s">
        <v>99</v>
      </c>
      <c r="L7" s="23" t="s">
        <v>100</v>
      </c>
      <c r="M7" s="23" t="s">
        <v>101</v>
      </c>
      <c r="N7" s="24" t="s">
        <v>102</v>
      </c>
      <c r="O7" s="24">
        <v>55.35</v>
      </c>
      <c r="P7" s="24">
        <v>17.11</v>
      </c>
      <c r="Q7" s="24">
        <v>90.87</v>
      </c>
      <c r="R7" s="24">
        <v>3300</v>
      </c>
      <c r="S7" s="24">
        <v>24784</v>
      </c>
      <c r="T7" s="24">
        <v>241.09</v>
      </c>
      <c r="U7" s="24">
        <v>102.8</v>
      </c>
      <c r="V7" s="24">
        <v>4193</v>
      </c>
      <c r="W7" s="24">
        <v>2.57</v>
      </c>
      <c r="X7" s="24">
        <v>1631.52</v>
      </c>
      <c r="Y7" s="24">
        <v>117.92</v>
      </c>
      <c r="Z7" s="24">
        <v>114.38</v>
      </c>
      <c r="AA7" s="24">
        <v>119.9</v>
      </c>
      <c r="AB7" s="24">
        <v>109.56</v>
      </c>
      <c r="AC7" s="24">
        <v>126.47</v>
      </c>
      <c r="AD7" s="24">
        <v>101.72</v>
      </c>
      <c r="AE7" s="24">
        <v>102.73</v>
      </c>
      <c r="AF7" s="24">
        <v>105.78</v>
      </c>
      <c r="AG7" s="24">
        <v>106.09</v>
      </c>
      <c r="AH7" s="24">
        <v>101.98</v>
      </c>
      <c r="AI7" s="24">
        <v>104.54</v>
      </c>
      <c r="AJ7" s="24">
        <v>0</v>
      </c>
      <c r="AK7" s="24">
        <v>0</v>
      </c>
      <c r="AL7" s="24">
        <v>0</v>
      </c>
      <c r="AM7" s="24">
        <v>0</v>
      </c>
      <c r="AN7" s="24">
        <v>0</v>
      </c>
      <c r="AO7" s="24">
        <v>112.88</v>
      </c>
      <c r="AP7" s="24">
        <v>94.97</v>
      </c>
      <c r="AQ7" s="24">
        <v>63.96</v>
      </c>
      <c r="AR7" s="24">
        <v>69.42</v>
      </c>
      <c r="AS7" s="24">
        <v>52.27</v>
      </c>
      <c r="AT7" s="24">
        <v>65.930000000000007</v>
      </c>
      <c r="AU7" s="24">
        <v>8.0399999999999991</v>
      </c>
      <c r="AV7" s="24">
        <v>5.7</v>
      </c>
      <c r="AW7" s="24">
        <v>12.54</v>
      </c>
      <c r="AX7" s="24">
        <v>10.199999999999999</v>
      </c>
      <c r="AY7" s="24">
        <v>11.3</v>
      </c>
      <c r="AZ7" s="24">
        <v>49.18</v>
      </c>
      <c r="BA7" s="24">
        <v>47.72</v>
      </c>
      <c r="BB7" s="24">
        <v>44.24</v>
      </c>
      <c r="BC7" s="24">
        <v>43.07</v>
      </c>
      <c r="BD7" s="24">
        <v>41.51</v>
      </c>
      <c r="BE7" s="24">
        <v>44.25</v>
      </c>
      <c r="BF7" s="24">
        <v>1618.07</v>
      </c>
      <c r="BG7" s="24">
        <v>1285.1500000000001</v>
      </c>
      <c r="BH7" s="24">
        <v>1819.21</v>
      </c>
      <c r="BI7" s="24">
        <v>1569.17</v>
      </c>
      <c r="BJ7" s="24">
        <v>448.31</v>
      </c>
      <c r="BK7" s="24">
        <v>1194.1500000000001</v>
      </c>
      <c r="BL7" s="24">
        <v>1206.79</v>
      </c>
      <c r="BM7" s="24">
        <v>1258.43</v>
      </c>
      <c r="BN7" s="24">
        <v>1163.75</v>
      </c>
      <c r="BO7" s="24">
        <v>1160.22</v>
      </c>
      <c r="BP7" s="24">
        <v>1182.1099999999999</v>
      </c>
      <c r="BQ7" s="24">
        <v>100</v>
      </c>
      <c r="BR7" s="24">
        <v>100</v>
      </c>
      <c r="BS7" s="24">
        <v>87.43</v>
      </c>
      <c r="BT7" s="24">
        <v>77.900000000000006</v>
      </c>
      <c r="BU7" s="24">
        <v>100</v>
      </c>
      <c r="BV7" s="24">
        <v>72.260000000000005</v>
      </c>
      <c r="BW7" s="24">
        <v>71.84</v>
      </c>
      <c r="BX7" s="24">
        <v>73.36</v>
      </c>
      <c r="BY7" s="24">
        <v>72.599999999999994</v>
      </c>
      <c r="BZ7" s="24">
        <v>81.81</v>
      </c>
      <c r="CA7" s="24">
        <v>73.78</v>
      </c>
      <c r="CB7" s="24">
        <v>166.49</v>
      </c>
      <c r="CC7" s="24">
        <v>166.47</v>
      </c>
      <c r="CD7" s="24">
        <v>191.13</v>
      </c>
      <c r="CE7" s="24">
        <v>215.8</v>
      </c>
      <c r="CF7" s="24">
        <v>168.21</v>
      </c>
      <c r="CG7" s="24">
        <v>230.02</v>
      </c>
      <c r="CH7" s="24">
        <v>228.47</v>
      </c>
      <c r="CI7" s="24">
        <v>224.88</v>
      </c>
      <c r="CJ7" s="24">
        <v>228.64</v>
      </c>
      <c r="CK7" s="24">
        <v>193.59</v>
      </c>
      <c r="CL7" s="24">
        <v>220.62</v>
      </c>
      <c r="CM7" s="24" t="s">
        <v>102</v>
      </c>
      <c r="CN7" s="24" t="s">
        <v>102</v>
      </c>
      <c r="CO7" s="24" t="s">
        <v>102</v>
      </c>
      <c r="CP7" s="24" t="s">
        <v>102</v>
      </c>
      <c r="CQ7" s="24" t="s">
        <v>102</v>
      </c>
      <c r="CR7" s="24">
        <v>42.56</v>
      </c>
      <c r="CS7" s="24">
        <v>42.47</v>
      </c>
      <c r="CT7" s="24">
        <v>42.4</v>
      </c>
      <c r="CU7" s="24">
        <v>42.28</v>
      </c>
      <c r="CV7" s="24">
        <v>45.3</v>
      </c>
      <c r="CW7" s="24">
        <v>42.22</v>
      </c>
      <c r="CX7" s="24">
        <v>61.08</v>
      </c>
      <c r="CY7" s="24">
        <v>63.14</v>
      </c>
      <c r="CZ7" s="24">
        <v>63.66</v>
      </c>
      <c r="DA7" s="24">
        <v>64.97</v>
      </c>
      <c r="DB7" s="24">
        <v>66.59</v>
      </c>
      <c r="DC7" s="24">
        <v>83.32</v>
      </c>
      <c r="DD7" s="24">
        <v>83.75</v>
      </c>
      <c r="DE7" s="24">
        <v>84.19</v>
      </c>
      <c r="DF7" s="24">
        <v>84.34</v>
      </c>
      <c r="DG7" s="24">
        <v>88.37</v>
      </c>
      <c r="DH7" s="24">
        <v>85.67</v>
      </c>
      <c r="DI7" s="24">
        <v>12.05</v>
      </c>
      <c r="DJ7" s="24">
        <v>14.41</v>
      </c>
      <c r="DK7" s="24">
        <v>16.809999999999999</v>
      </c>
      <c r="DL7" s="24">
        <v>19.2</v>
      </c>
      <c r="DM7" s="24">
        <v>21.53</v>
      </c>
      <c r="DN7" s="24">
        <v>24.68</v>
      </c>
      <c r="DO7" s="24">
        <v>24.68</v>
      </c>
      <c r="DP7" s="24">
        <v>21.36</v>
      </c>
      <c r="DQ7" s="24">
        <v>22.79</v>
      </c>
      <c r="DR7" s="24">
        <v>32.57</v>
      </c>
      <c r="DS7" s="24">
        <v>28</v>
      </c>
      <c r="DT7" s="24">
        <v>0</v>
      </c>
      <c r="DU7" s="24">
        <v>0</v>
      </c>
      <c r="DV7" s="24">
        <v>0</v>
      </c>
      <c r="DW7" s="24">
        <v>0</v>
      </c>
      <c r="DX7" s="24">
        <v>0</v>
      </c>
      <c r="DY7" s="24">
        <v>0.01</v>
      </c>
      <c r="DZ7" s="24">
        <v>8.6199999999999992</v>
      </c>
      <c r="EA7" s="24">
        <v>0.01</v>
      </c>
      <c r="EB7" s="24">
        <v>0.01</v>
      </c>
      <c r="EC7" s="24">
        <v>0.04</v>
      </c>
      <c r="ED7" s="24">
        <v>0.03</v>
      </c>
      <c r="EE7" s="24">
        <v>0</v>
      </c>
      <c r="EF7" s="24">
        <v>0.04</v>
      </c>
      <c r="EG7" s="24">
        <v>0</v>
      </c>
      <c r="EH7" s="24">
        <v>0</v>
      </c>
      <c r="EI7" s="24">
        <v>0.05</v>
      </c>
      <c r="EJ7" s="24">
        <v>0.13</v>
      </c>
      <c r="EK7" s="24">
        <v>0.36</v>
      </c>
      <c r="EL7" s="24">
        <v>0.39</v>
      </c>
      <c r="EM7" s="24">
        <v>0.1</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KIGYO13U</cp:lastModifiedBy>
  <dcterms:created xsi:type="dcterms:W3CDTF">2023-12-12T00:53:57Z</dcterms:created>
  <dcterms:modified xsi:type="dcterms:W3CDTF">2024-01-19T02:39:24Z</dcterms:modified>
  <cp:category/>
</cp:coreProperties>
</file>