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192.168.20.250\経理\下水道事業\報告等（経理関係）\R5\【経営比較分析表】2022_052060_46_1718\【経営比較分析表】2022_052060_46_1718\"/>
    </mc:Choice>
  </mc:AlternateContent>
  <xr:revisionPtr revIDLastSave="0" documentId="13_ncr:1_{2DFE7353-9F7E-4240-A1BA-9D58079267F9}" xr6:coauthVersionLast="46" xr6:coauthVersionMax="46" xr10:uidLastSave="{00000000-0000-0000-0000-000000000000}"/>
  <workbookProtection workbookAlgorithmName="SHA-512" workbookHashValue="JQz9NSRj7oSbO0aFBWD/h5s8fSMp7bhr8PqGGxH4FpG2oAjOoFWYC5/blWuOt0lh8vg0XAztNqOJUipbJX7zqw==" workbookSaltValue="jwjCR0N29II2cR8jPnchKw==" workbookSpinCount="100000" lockStructure="1"/>
  <bookViews>
    <workbookView xWindow="585" yWindow="870" windowWidth="16320" windowHeight="14550" xr2:uid="{00000000-000D-0000-FFFF-FFFF00000000}"/>
  </bookViews>
  <sheets>
    <sheet name="法適用_下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BB10" i="4"/>
  <c r="AL10" i="4"/>
  <c r="AD10" i="4"/>
  <c r="P10" i="4"/>
  <c r="B10" i="4"/>
  <c r="BB8" i="4"/>
  <c r="AT8" i="4"/>
  <c r="AD8" i="4"/>
  <c r="W8" i="4"/>
  <c r="I8" i="4"/>
  <c r="B6" i="4"/>
</calcChain>
</file>

<file path=xl/sharedStrings.xml><?xml version="1.0" encoding="utf-8"?>
<sst xmlns="http://schemas.openxmlformats.org/spreadsheetml/2006/main" count="231" uniqueCount="116">
  <si>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</si>
  <si>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</si>
  <si>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</si>
  <si>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</si>
  <si>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</si>
  <si>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</si>
  <si>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</si>
  <si>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</si>
  <si>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</si>
  <si>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</si>
  <si>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</si>
  <si>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</si>
  <si>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</si>
  <si>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</si>
  <si>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</si>
  <si>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</si>
  <si>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</si>
  <si>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</si>
  <si>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</si>
  <si>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</si>
  <si>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</si>
  <si>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</si>
  <si>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</si>
  <si>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</si>
  <si>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</si>
  <si>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</si>
  <si>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</si>
  <si>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</si>
  <si>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</si>
  <si>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</si>
  <si>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</si>
  <si>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</si>
  <si>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</si>
  <si>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</si>
  <si>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</si>
  <si>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</si>
  <si>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</si>
  <si>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</si>
  <si>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</si>
  <si>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</si>
  <si>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</si>
  <si>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</si>
  <si>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</si>
  <si>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</si>
  <si>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</si>
  <si>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</si>
  <si>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</si>
  <si>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</si>
  <si>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</si>
  <si>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</si>
  <si>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</si>
  <si>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</si>
  <si>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</si>
  <si>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</si>
  <si>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</si>
  <si>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</si>
  <si>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</si>
  <si>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</si>
  <si>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</si>
  <si>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</si>
  <si>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</si>
  <si>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</si>
  <si>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</si>
  <si>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</si>
  <si>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</si>
  <si>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</si>
  <si>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</si>
  <si>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</si>
  <si>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</si>
  <si>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</si>
  <si>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</si>
  <si>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</si>
  <si>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</si>
  <si>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</si>
  <si>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</si>
  <si>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</si>
  <si>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</si>
  <si>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</si>
  <si>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</si>
  <si>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</si>
  <si>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</si>
  <si>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</si>
  <si>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</si>
  <si>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</si>
  <si>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</si>
  <si>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</si>
  <si>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</si>
  <si>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</si>
  <si>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</si>
  <si>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</si>
  <si>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</si>
  <si>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</si>
  <si>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</si>
  <si>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</si>
  <si>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</si>
  <si>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</si>
  <si>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秋田県　男鹿市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</si>
  <si>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</si>
  <si>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</si>
  <si>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</si>
  <si>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</si>
  <si>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</si>
  <si>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</si>
  <si>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</si>
  <si>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</si>
  <si>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</si>
  <si>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</si>
  <si>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</si>
  <si>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</si>
  <si>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</si>
  <si>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</si>
  <si>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</si>
  <si>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</si>
  <si>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r>
      <t>○経常収支比率</t>
    </r>
    <r>
      <rPr>
        <sz val="11"/>
        <rFont val="ＭＳ ゴシック"/>
        <family val="3"/>
        <charset val="128"/>
      </rPr>
      <t>は133.97%となっているが、使用料収入以外の一般会計補助金が経常収益の約60%を占めているため、今後</t>
    </r>
    <r>
      <rPr>
        <sz val="11"/>
        <color theme="1"/>
        <rFont val="ＭＳ ゴシック"/>
        <family val="3"/>
        <charset val="128"/>
      </rPr>
      <t>も個別訪問等により水洗化率の向上を図り、使用料収入の増加に努める。
○流動比率は、</t>
    </r>
    <r>
      <rPr>
        <sz val="11"/>
        <rFont val="ＭＳ ゴシック"/>
        <family val="3"/>
        <charset val="128"/>
      </rPr>
      <t>100%以上であることが必要とされているが、本市は27.57%となっている。これは翌年度償還の企業債等が流動負債へ計上されているためで、その企業債等を除いた比率は、253.87%となり100%を上回っている。</t>
    </r>
    <r>
      <rPr>
        <sz val="11"/>
        <color theme="1"/>
        <rFont val="ＭＳ ゴシック"/>
        <family val="3"/>
        <charset val="128"/>
      </rPr>
      <t xml:space="preserve">
○経費回収率及び汚水処理原価は、類似団体と比較すると経費回収率は低くなっており、汚水処理原価は高くなっている。今後も引き続き経費削減により経営改善に</t>
    </r>
    <r>
      <rPr>
        <sz val="11"/>
        <rFont val="ＭＳ ゴシック"/>
        <family val="3"/>
        <charset val="128"/>
      </rPr>
      <t>努める。
〇水洗化率は88.13％と類似団体84.39％に比べ上回ってい</t>
    </r>
    <r>
      <rPr>
        <sz val="11"/>
        <color theme="1"/>
        <rFont val="ＭＳ ゴシック"/>
        <family val="3"/>
        <charset val="128"/>
      </rPr>
      <t>るが、今後も下水道未接続世帯を個別訪問し、使用料収入の増加並びに水洗化率の向上に努める。</t>
    </r>
    <rPh sb="308" eb="309">
      <t>クラ</t>
    </rPh>
    <rPh sb="310" eb="312">
      <t>ウワマワ</t>
    </rPh>
    <phoneticPr fontId="4"/>
  </si>
  <si>
    <r>
      <t>○有形固定資産減</t>
    </r>
    <r>
      <rPr>
        <sz val="11"/>
        <rFont val="ＭＳ ゴシック"/>
        <family val="3"/>
        <charset val="128"/>
      </rPr>
      <t>価償却率は27.52%と類似団体25.19%に比べて上回っている。これは保有資産の減価償却が</t>
    </r>
    <r>
      <rPr>
        <sz val="11"/>
        <color theme="1"/>
        <rFont val="ＭＳ ゴシック"/>
        <family val="3"/>
        <charset val="128"/>
      </rPr>
      <t>どの程度進んでいるかを示しているもので、類似団体と比較すると老朽化が進んでいると考えている。
○管渠改善率について、本市は耐用年数を経過した管渠はないため、管渠改善率は0.0%となっている。</t>
    </r>
    <phoneticPr fontId="4"/>
  </si>
  <si>
    <t>　本市の農業集落排水事業は、すでに整備事業が概成しており、水洗化率も類似団体を上回っているものの、今後も経営戦略に基づき、経費削減と合わせて個別訪問等により水洗化率の向上を図り、使用料収入の増加に努める。</t>
    <rPh sb="39" eb="41">
      <t>ウワマワ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</si>
</sst>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C-4566-9C5E-501C0AB71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0C-4566-9C5E-501C0AB71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51.36</c:v>
                </c:pt>
                <c:pt idx="1">
                  <c:v>48.85</c:v>
                </c:pt>
                <c:pt idx="2">
                  <c:v>49.69</c:v>
                </c:pt>
                <c:pt idx="3">
                  <c:v>50.1</c:v>
                </c:pt>
                <c:pt idx="4">
                  <c:v>47.38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F-4EE1-B9E7-96DAAB843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50.68</c:v>
                </c:pt>
                <c:pt idx="1">
                  <c:v>50.14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FF-4EE1-B9E7-96DAAB843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81.84</c:v>
                </c:pt>
                <c:pt idx="1">
                  <c:v>83.53</c:v>
                </c:pt>
                <c:pt idx="2">
                  <c:v>84.41</c:v>
                </c:pt>
                <c:pt idx="3">
                  <c:v>85.69</c:v>
                </c:pt>
                <c:pt idx="4">
                  <c:v>88.13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2-4398-99C5-B7BE5105E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84.86</c:v>
                </c:pt>
                <c:pt idx="1">
                  <c:v>84.98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12-4398-99C5-B7BE5105E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108.39</c:v>
                </c:pt>
                <c:pt idx="1">
                  <c:v>136.99</c:v>
                </c:pt>
                <c:pt idx="2">
                  <c:v>130.43</c:v>
                </c:pt>
                <c:pt idx="3">
                  <c:v>141.38999999999999</c:v>
                </c:pt>
                <c:pt idx="4">
                  <c:v>133.97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6-4E34-B738-C1481ECF9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101.77</c:v>
                </c:pt>
                <c:pt idx="1">
                  <c:v>103.6</c:v>
                </c:pt>
                <c:pt idx="2">
                  <c:v>106.37</c:v>
                </c:pt>
                <c:pt idx="3">
                  <c:v>106.07</c:v>
                </c:pt>
                <c:pt idx="4">
                  <c:v>105.5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66-4E34-B738-C1481ECF9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16.809999999999999</c:v>
                </c:pt>
                <c:pt idx="1">
                  <c:v>19.52</c:v>
                </c:pt>
                <c:pt idx="2">
                  <c:v>22.19</c:v>
                </c:pt>
                <c:pt idx="3">
                  <c:v>24.86</c:v>
                </c:pt>
                <c:pt idx="4">
                  <c:v>27.52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6B-4AD1-BE2B-42BEEC2E3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24.13</c:v>
                </c:pt>
                <c:pt idx="1">
                  <c:v>23.06</c:v>
                </c:pt>
                <c:pt idx="2">
                  <c:v>20.34</c:v>
                </c:pt>
                <c:pt idx="3">
                  <c:v>21.85</c:v>
                </c:pt>
                <c:pt idx="4">
                  <c:v>25.19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6B-4AD1-BE2B-42BEEC2E3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63-4F0F-87C7-E90A977FA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63-4F0F-87C7-E90A977FA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2E-496D-8BAA-56D2281B9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227.4</c:v>
                </c:pt>
                <c:pt idx="1">
                  <c:v>193.99</c:v>
                </c:pt>
                <c:pt idx="2">
                  <c:v>139.02000000000001</c:v>
                </c:pt>
                <c:pt idx="3">
                  <c:v>132.04</c:v>
                </c:pt>
                <c:pt idx="4">
                  <c:v>145.43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2E-496D-8BAA-56D2281B9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22.8</c:v>
                </c:pt>
                <c:pt idx="1">
                  <c:v>25.96</c:v>
                </c:pt>
                <c:pt idx="2">
                  <c:v>22.58</c:v>
                </c:pt>
                <c:pt idx="3">
                  <c:v>35.82</c:v>
                </c:pt>
                <c:pt idx="4">
                  <c:v>27.57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B-40CA-B58B-699176B60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29.54</c:v>
                </c:pt>
                <c:pt idx="1">
                  <c:v>26.99</c:v>
                </c:pt>
                <c:pt idx="2">
                  <c:v>29.13</c:v>
                </c:pt>
                <c:pt idx="3">
                  <c:v>35.69</c:v>
                </c:pt>
                <c:pt idx="4">
                  <c:v>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AB-40CA-B58B-699176B60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980.58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6-4F14-8690-D90E19342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789.46</c:v>
                </c:pt>
                <c:pt idx="1">
                  <c:v>826.83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66-4F14-8690-D90E19342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44.49</c:v>
                </c:pt>
                <c:pt idx="1">
                  <c:v>67.45</c:v>
                </c:pt>
                <c:pt idx="2">
                  <c:v>44.53</c:v>
                </c:pt>
                <c:pt idx="3">
                  <c:v>49.81</c:v>
                </c:pt>
                <c:pt idx="4">
                  <c:v>47.51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DA-467D-96AD-9A6B1B89A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57.77</c:v>
                </c:pt>
                <c:pt idx="1">
                  <c:v>57.31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DA-467D-96AD-9A6B1B89A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372.83</c:v>
                </c:pt>
                <c:pt idx="1">
                  <c:v>247.67</c:v>
                </c:pt>
                <c:pt idx="2">
                  <c:v>375.28</c:v>
                </c:pt>
                <c:pt idx="3">
                  <c:v>337.37</c:v>
                </c:pt>
                <c:pt idx="4">
                  <c:v>353.3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4-4196-9B7D-5CE6E4270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274.35000000000002</c:v>
                </c:pt>
                <c:pt idx="1">
                  <c:v>273.52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64-4196-9B7D-5CE6E4270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P53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秋田県　男鹿市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農業集落排水</v>
      </c>
      <c r="Q8" s="40"/>
      <c r="R8" s="40"/>
      <c r="S8" s="40"/>
      <c r="T8" s="40"/>
      <c r="U8" s="40"/>
      <c r="V8" s="40"/>
      <c r="W8" s="40" t="str">
        <f>データ!L6</f>
        <v>F2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24784</v>
      </c>
      <c r="AM8" s="42"/>
      <c r="AN8" s="42"/>
      <c r="AO8" s="42"/>
      <c r="AP8" s="42"/>
      <c r="AQ8" s="42"/>
      <c r="AR8" s="42"/>
      <c r="AS8" s="42"/>
      <c r="AT8" s="35">
        <f>データ!T6</f>
        <v>241.09</v>
      </c>
      <c r="AU8" s="35"/>
      <c r="AV8" s="35"/>
      <c r="AW8" s="35"/>
      <c r="AX8" s="35"/>
      <c r="AY8" s="35"/>
      <c r="AZ8" s="35"/>
      <c r="BA8" s="35"/>
      <c r="BB8" s="35">
        <f>データ!U6</f>
        <v>102.8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86.25</v>
      </c>
      <c r="J10" s="35"/>
      <c r="K10" s="35"/>
      <c r="L10" s="35"/>
      <c r="M10" s="35"/>
      <c r="N10" s="35"/>
      <c r="O10" s="35"/>
      <c r="P10" s="35">
        <f>データ!P6</f>
        <v>4.3</v>
      </c>
      <c r="Q10" s="35"/>
      <c r="R10" s="35"/>
      <c r="S10" s="35"/>
      <c r="T10" s="35"/>
      <c r="U10" s="35"/>
      <c r="V10" s="35"/>
      <c r="W10" s="35">
        <f>データ!Q6</f>
        <v>98.02</v>
      </c>
      <c r="X10" s="35"/>
      <c r="Y10" s="35"/>
      <c r="Z10" s="35"/>
      <c r="AA10" s="35"/>
      <c r="AB10" s="35"/>
      <c r="AC10" s="35"/>
      <c r="AD10" s="42">
        <f>データ!R6</f>
        <v>3300</v>
      </c>
      <c r="AE10" s="42"/>
      <c r="AF10" s="42"/>
      <c r="AG10" s="42"/>
      <c r="AH10" s="42"/>
      <c r="AI10" s="42"/>
      <c r="AJ10" s="42"/>
      <c r="AK10" s="2"/>
      <c r="AL10" s="42">
        <f>データ!V6</f>
        <v>1053</v>
      </c>
      <c r="AM10" s="42"/>
      <c r="AN10" s="42"/>
      <c r="AO10" s="42"/>
      <c r="AP10" s="42"/>
      <c r="AQ10" s="42"/>
      <c r="AR10" s="42"/>
      <c r="AS10" s="42"/>
      <c r="AT10" s="35">
        <f>データ!W6</f>
        <v>0.82</v>
      </c>
      <c r="AU10" s="35"/>
      <c r="AV10" s="35"/>
      <c r="AW10" s="35"/>
      <c r="AX10" s="35"/>
      <c r="AY10" s="35"/>
      <c r="AZ10" s="35"/>
      <c r="BA10" s="35"/>
      <c r="BB10" s="35">
        <f>データ!X6</f>
        <v>1284.1500000000001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113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114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115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【103.61】</v>
      </c>
      <c r="F85" s="12" t="str">
        <f>データ!AT6</f>
        <v>【133.62】</v>
      </c>
      <c r="G85" s="12" t="str">
        <f>データ!BE6</f>
        <v>【36.94】</v>
      </c>
      <c r="H85" s="12" t="str">
        <f>データ!BP6</f>
        <v>【809.19】</v>
      </c>
      <c r="I85" s="12" t="str">
        <f>データ!CA6</f>
        <v>【57.02】</v>
      </c>
      <c r="J85" s="12" t="str">
        <f>データ!CL6</f>
        <v>【273.68】</v>
      </c>
      <c r="K85" s="12" t="str">
        <f>データ!CW6</f>
        <v>【52.55】</v>
      </c>
      <c r="L85" s="12" t="str">
        <f>データ!DH6</f>
        <v>【87.30】</v>
      </c>
      <c r="M85" s="12" t="str">
        <f>データ!DS6</f>
        <v>【27.11】</v>
      </c>
      <c r="N85" s="12" t="str">
        <f>データ!ED6</f>
        <v>【0.00】</v>
      </c>
      <c r="O85" s="12" t="str">
        <f>データ!EO6</f>
        <v>【0.02】</v>
      </c>
    </row>
  </sheetData>
  <sheetProtection algorithmName="SHA-512" hashValue="hWAYYExG3MRpMSZtNIwKmTNN5hw6EMGbQHzbMDxQi7kYLFzCVPM4ojeuTwL9frSY51fpumA1WgsMLEF7QvzQkw==" saltValue="ewIPU89rh1yVQa+Hnfi5v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52060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秋田県　男鹿市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86.25</v>
      </c>
      <c r="P6" s="20">
        <f t="shared" si="3"/>
        <v>4.3</v>
      </c>
      <c r="Q6" s="20">
        <f t="shared" si="3"/>
        <v>98.02</v>
      </c>
      <c r="R6" s="20">
        <f t="shared" si="3"/>
        <v>3300</v>
      </c>
      <c r="S6" s="20">
        <f t="shared" si="3"/>
        <v>24784</v>
      </c>
      <c r="T6" s="20">
        <f t="shared" si="3"/>
        <v>241.09</v>
      </c>
      <c r="U6" s="20">
        <f t="shared" si="3"/>
        <v>102.8</v>
      </c>
      <c r="V6" s="20">
        <f t="shared" si="3"/>
        <v>1053</v>
      </c>
      <c r="W6" s="20">
        <f t="shared" si="3"/>
        <v>0.82</v>
      </c>
      <c r="X6" s="20">
        <f t="shared" si="3"/>
        <v>1284.1500000000001</v>
      </c>
      <c r="Y6" s="21">
        <f>IF(Y7="",NA(),Y7)</f>
        <v>108.39</v>
      </c>
      <c r="Z6" s="21">
        <f t="shared" ref="Z6:AH6" si="4">IF(Z7="",NA(),Z7)</f>
        <v>136.99</v>
      </c>
      <c r="AA6" s="21">
        <f t="shared" si="4"/>
        <v>130.43</v>
      </c>
      <c r="AB6" s="21">
        <f t="shared" si="4"/>
        <v>141.38999999999999</v>
      </c>
      <c r="AC6" s="21">
        <f t="shared" si="4"/>
        <v>133.97</v>
      </c>
      <c r="AD6" s="21">
        <f t="shared" si="4"/>
        <v>101.77</v>
      </c>
      <c r="AE6" s="21">
        <f t="shared" si="4"/>
        <v>103.6</v>
      </c>
      <c r="AF6" s="21">
        <f t="shared" si="4"/>
        <v>106.37</v>
      </c>
      <c r="AG6" s="21">
        <f t="shared" si="4"/>
        <v>106.07</v>
      </c>
      <c r="AH6" s="21">
        <f t="shared" si="4"/>
        <v>105.5</v>
      </c>
      <c r="AI6" s="20" t="str">
        <f>IF(AI7="","",IF(AI7="-","【-】","【"&amp;SUBSTITUTE(TEXT(AI7,"#,##0.00"),"-","△")&amp;"】"))</f>
        <v>【103.61】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227.4</v>
      </c>
      <c r="AP6" s="21">
        <f t="shared" si="5"/>
        <v>193.99</v>
      </c>
      <c r="AQ6" s="21">
        <f t="shared" si="5"/>
        <v>139.02000000000001</v>
      </c>
      <c r="AR6" s="21">
        <f t="shared" si="5"/>
        <v>132.04</v>
      </c>
      <c r="AS6" s="21">
        <f t="shared" si="5"/>
        <v>145.43</v>
      </c>
      <c r="AT6" s="20" t="str">
        <f>IF(AT7="","",IF(AT7="-","【-】","【"&amp;SUBSTITUTE(TEXT(AT7,"#,##0.00"),"-","△")&amp;"】"))</f>
        <v>【133.62】</v>
      </c>
      <c r="AU6" s="21">
        <f>IF(AU7="",NA(),AU7)</f>
        <v>22.8</v>
      </c>
      <c r="AV6" s="21">
        <f t="shared" ref="AV6:BD6" si="6">IF(AV7="",NA(),AV7)</f>
        <v>25.96</v>
      </c>
      <c r="AW6" s="21">
        <f t="shared" si="6"/>
        <v>22.58</v>
      </c>
      <c r="AX6" s="21">
        <f t="shared" si="6"/>
        <v>35.82</v>
      </c>
      <c r="AY6" s="21">
        <f t="shared" si="6"/>
        <v>27.57</v>
      </c>
      <c r="AZ6" s="21">
        <f t="shared" si="6"/>
        <v>29.54</v>
      </c>
      <c r="BA6" s="21">
        <f t="shared" si="6"/>
        <v>26.99</v>
      </c>
      <c r="BB6" s="21">
        <f t="shared" si="6"/>
        <v>29.13</v>
      </c>
      <c r="BC6" s="21">
        <f t="shared" si="6"/>
        <v>35.69</v>
      </c>
      <c r="BD6" s="21">
        <f t="shared" si="6"/>
        <v>38.4</v>
      </c>
      <c r="BE6" s="20" t="str">
        <f>IF(BE7="","",IF(BE7="-","【-】","【"&amp;SUBSTITUTE(TEXT(BE7,"#,##0.00"),"-","△")&amp;"】"))</f>
        <v>【36.94】</v>
      </c>
      <c r="BF6" s="21">
        <f>IF(BF7="",NA(),BF7)</f>
        <v>980.58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789.46</v>
      </c>
      <c r="BL6" s="21">
        <f t="shared" si="7"/>
        <v>826.83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>
        <f>IF(BQ7="",NA(),BQ7)</f>
        <v>44.49</v>
      </c>
      <c r="BR6" s="21">
        <f t="shared" ref="BR6:BZ6" si="8">IF(BR7="",NA(),BR7)</f>
        <v>67.45</v>
      </c>
      <c r="BS6" s="21">
        <f t="shared" si="8"/>
        <v>44.53</v>
      </c>
      <c r="BT6" s="21">
        <f t="shared" si="8"/>
        <v>49.81</v>
      </c>
      <c r="BU6" s="21">
        <f t="shared" si="8"/>
        <v>47.51</v>
      </c>
      <c r="BV6" s="21">
        <f t="shared" si="8"/>
        <v>57.77</v>
      </c>
      <c r="BW6" s="21">
        <f t="shared" si="8"/>
        <v>57.31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>
        <f>IF(CB7="",NA(),CB7)</f>
        <v>372.83</v>
      </c>
      <c r="CC6" s="21">
        <f t="shared" ref="CC6:CK6" si="9">IF(CC7="",NA(),CC7)</f>
        <v>247.67</v>
      </c>
      <c r="CD6" s="21">
        <f t="shared" si="9"/>
        <v>375.28</v>
      </c>
      <c r="CE6" s="21">
        <f t="shared" si="9"/>
        <v>337.37</v>
      </c>
      <c r="CF6" s="21">
        <f t="shared" si="9"/>
        <v>353.3</v>
      </c>
      <c r="CG6" s="21">
        <f t="shared" si="9"/>
        <v>274.35000000000002</v>
      </c>
      <c r="CH6" s="21">
        <f t="shared" si="9"/>
        <v>273.52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>
        <f>IF(CM7="",NA(),CM7)</f>
        <v>51.36</v>
      </c>
      <c r="CN6" s="21">
        <f t="shared" ref="CN6:CV6" si="10">IF(CN7="",NA(),CN7)</f>
        <v>48.85</v>
      </c>
      <c r="CO6" s="21">
        <f t="shared" si="10"/>
        <v>49.69</v>
      </c>
      <c r="CP6" s="21">
        <f t="shared" si="10"/>
        <v>50.1</v>
      </c>
      <c r="CQ6" s="21">
        <f t="shared" si="10"/>
        <v>47.38</v>
      </c>
      <c r="CR6" s="21">
        <f t="shared" si="10"/>
        <v>50.68</v>
      </c>
      <c r="CS6" s="21">
        <f t="shared" si="10"/>
        <v>50.14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>
        <f>IF(CX7="",NA(),CX7)</f>
        <v>81.84</v>
      </c>
      <c r="CY6" s="21">
        <f t="shared" ref="CY6:DG6" si="11">IF(CY7="",NA(),CY7)</f>
        <v>83.53</v>
      </c>
      <c r="CZ6" s="21">
        <f t="shared" si="11"/>
        <v>84.41</v>
      </c>
      <c r="DA6" s="21">
        <f t="shared" si="11"/>
        <v>85.69</v>
      </c>
      <c r="DB6" s="21">
        <f t="shared" si="11"/>
        <v>88.13</v>
      </c>
      <c r="DC6" s="21">
        <f t="shared" si="11"/>
        <v>84.86</v>
      </c>
      <c r="DD6" s="21">
        <f t="shared" si="11"/>
        <v>84.98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1">
        <f>IF(DI7="",NA(),DI7)</f>
        <v>16.809999999999999</v>
      </c>
      <c r="DJ6" s="21">
        <f t="shared" ref="DJ6:DR6" si="12">IF(DJ7="",NA(),DJ7)</f>
        <v>19.52</v>
      </c>
      <c r="DK6" s="21">
        <f t="shared" si="12"/>
        <v>22.19</v>
      </c>
      <c r="DL6" s="21">
        <f t="shared" si="12"/>
        <v>24.86</v>
      </c>
      <c r="DM6" s="21">
        <f t="shared" si="12"/>
        <v>27.52</v>
      </c>
      <c r="DN6" s="21">
        <f t="shared" si="12"/>
        <v>24.13</v>
      </c>
      <c r="DO6" s="21">
        <f t="shared" si="12"/>
        <v>23.06</v>
      </c>
      <c r="DP6" s="21">
        <f t="shared" si="12"/>
        <v>20.34</v>
      </c>
      <c r="DQ6" s="21">
        <f t="shared" si="12"/>
        <v>21.85</v>
      </c>
      <c r="DR6" s="21">
        <f t="shared" si="12"/>
        <v>25.19</v>
      </c>
      <c r="DS6" s="20" t="str">
        <f>IF(DS7="","",IF(DS7="-","【-】","【"&amp;SUBSTITUTE(TEXT(DS7,"#,##0.00"),"-","△")&amp;"】"))</f>
        <v>【27.11】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0.02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15">
      <c r="A7" s="14"/>
      <c r="B7" s="23">
        <v>2022</v>
      </c>
      <c r="C7" s="23">
        <v>52060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86.25</v>
      </c>
      <c r="P7" s="24">
        <v>4.3</v>
      </c>
      <c r="Q7" s="24">
        <v>98.02</v>
      </c>
      <c r="R7" s="24">
        <v>3300</v>
      </c>
      <c r="S7" s="24">
        <v>24784</v>
      </c>
      <c r="T7" s="24">
        <v>241.09</v>
      </c>
      <c r="U7" s="24">
        <v>102.8</v>
      </c>
      <c r="V7" s="24">
        <v>1053</v>
      </c>
      <c r="W7" s="24">
        <v>0.82</v>
      </c>
      <c r="X7" s="24">
        <v>1284.1500000000001</v>
      </c>
      <c r="Y7" s="24">
        <v>108.39</v>
      </c>
      <c r="Z7" s="24">
        <v>136.99</v>
      </c>
      <c r="AA7" s="24">
        <v>130.43</v>
      </c>
      <c r="AB7" s="24">
        <v>141.38999999999999</v>
      </c>
      <c r="AC7" s="24">
        <v>133.97</v>
      </c>
      <c r="AD7" s="24">
        <v>101.77</v>
      </c>
      <c r="AE7" s="24">
        <v>103.6</v>
      </c>
      <c r="AF7" s="24">
        <v>106.37</v>
      </c>
      <c r="AG7" s="24">
        <v>106.07</v>
      </c>
      <c r="AH7" s="24">
        <v>105.5</v>
      </c>
      <c r="AI7" s="24">
        <v>103.61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227.4</v>
      </c>
      <c r="AP7" s="24">
        <v>193.99</v>
      </c>
      <c r="AQ7" s="24">
        <v>139.02000000000001</v>
      </c>
      <c r="AR7" s="24">
        <v>132.04</v>
      </c>
      <c r="AS7" s="24">
        <v>145.43</v>
      </c>
      <c r="AT7" s="24">
        <v>133.62</v>
      </c>
      <c r="AU7" s="24">
        <v>22.8</v>
      </c>
      <c r="AV7" s="24">
        <v>25.96</v>
      </c>
      <c r="AW7" s="24">
        <v>22.58</v>
      </c>
      <c r="AX7" s="24">
        <v>35.82</v>
      </c>
      <c r="AY7" s="24">
        <v>27.57</v>
      </c>
      <c r="AZ7" s="24">
        <v>29.54</v>
      </c>
      <c r="BA7" s="24">
        <v>26.99</v>
      </c>
      <c r="BB7" s="24">
        <v>29.13</v>
      </c>
      <c r="BC7" s="24">
        <v>35.69</v>
      </c>
      <c r="BD7" s="24">
        <v>38.4</v>
      </c>
      <c r="BE7" s="24">
        <v>36.94</v>
      </c>
      <c r="BF7" s="24">
        <v>980.58</v>
      </c>
      <c r="BG7" s="24">
        <v>0</v>
      </c>
      <c r="BH7" s="24">
        <v>0</v>
      </c>
      <c r="BI7" s="24">
        <v>0</v>
      </c>
      <c r="BJ7" s="24">
        <v>0</v>
      </c>
      <c r="BK7" s="24">
        <v>789.46</v>
      </c>
      <c r="BL7" s="24">
        <v>826.83</v>
      </c>
      <c r="BM7" s="24">
        <v>867.83</v>
      </c>
      <c r="BN7" s="24">
        <v>791.76</v>
      </c>
      <c r="BO7" s="24">
        <v>900.82</v>
      </c>
      <c r="BP7" s="24">
        <v>809.19</v>
      </c>
      <c r="BQ7" s="24">
        <v>44.49</v>
      </c>
      <c r="BR7" s="24">
        <v>67.45</v>
      </c>
      <c r="BS7" s="24">
        <v>44.53</v>
      </c>
      <c r="BT7" s="24">
        <v>49.81</v>
      </c>
      <c r="BU7" s="24">
        <v>47.51</v>
      </c>
      <c r="BV7" s="24">
        <v>57.77</v>
      </c>
      <c r="BW7" s="24">
        <v>57.31</v>
      </c>
      <c r="BX7" s="24">
        <v>57.08</v>
      </c>
      <c r="BY7" s="24">
        <v>56.26</v>
      </c>
      <c r="BZ7" s="24">
        <v>52.94</v>
      </c>
      <c r="CA7" s="24">
        <v>57.02</v>
      </c>
      <c r="CB7" s="24">
        <v>372.83</v>
      </c>
      <c r="CC7" s="24">
        <v>247.67</v>
      </c>
      <c r="CD7" s="24">
        <v>375.28</v>
      </c>
      <c r="CE7" s="24">
        <v>337.37</v>
      </c>
      <c r="CF7" s="24">
        <v>353.3</v>
      </c>
      <c r="CG7" s="24">
        <v>274.35000000000002</v>
      </c>
      <c r="CH7" s="24">
        <v>273.52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>
        <v>51.36</v>
      </c>
      <c r="CN7" s="24">
        <v>48.85</v>
      </c>
      <c r="CO7" s="24">
        <v>49.69</v>
      </c>
      <c r="CP7" s="24">
        <v>50.1</v>
      </c>
      <c r="CQ7" s="24">
        <v>47.38</v>
      </c>
      <c r="CR7" s="24">
        <v>50.68</v>
      </c>
      <c r="CS7" s="24">
        <v>50.14</v>
      </c>
      <c r="CT7" s="24">
        <v>54.83</v>
      </c>
      <c r="CU7" s="24">
        <v>66.53</v>
      </c>
      <c r="CV7" s="24">
        <v>52.35</v>
      </c>
      <c r="CW7" s="24">
        <v>52.55</v>
      </c>
      <c r="CX7" s="24">
        <v>81.84</v>
      </c>
      <c r="CY7" s="24">
        <v>83.53</v>
      </c>
      <c r="CZ7" s="24">
        <v>84.41</v>
      </c>
      <c r="DA7" s="24">
        <v>85.69</v>
      </c>
      <c r="DB7" s="24">
        <v>88.13</v>
      </c>
      <c r="DC7" s="24">
        <v>84.86</v>
      </c>
      <c r="DD7" s="24">
        <v>84.98</v>
      </c>
      <c r="DE7" s="24">
        <v>84.7</v>
      </c>
      <c r="DF7" s="24">
        <v>84.67</v>
      </c>
      <c r="DG7" s="24">
        <v>84.39</v>
      </c>
      <c r="DH7" s="24">
        <v>87.3</v>
      </c>
      <c r="DI7" s="24">
        <v>16.809999999999999</v>
      </c>
      <c r="DJ7" s="24">
        <v>19.52</v>
      </c>
      <c r="DK7" s="24">
        <v>22.19</v>
      </c>
      <c r="DL7" s="24">
        <v>24.86</v>
      </c>
      <c r="DM7" s="24">
        <v>27.52</v>
      </c>
      <c r="DN7" s="24">
        <v>24.13</v>
      </c>
      <c r="DO7" s="24">
        <v>23.06</v>
      </c>
      <c r="DP7" s="24">
        <v>20.34</v>
      </c>
      <c r="DQ7" s="24">
        <v>21.85</v>
      </c>
      <c r="DR7" s="24">
        <v>25.19</v>
      </c>
      <c r="DS7" s="24">
        <v>27.11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</v>
      </c>
      <c r="EB7" s="24">
        <v>0</v>
      </c>
      <c r="EC7" s="24">
        <v>0</v>
      </c>
      <c r="ED7" s="24">
        <v>0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0.02</v>
      </c>
      <c r="EL7" s="24">
        <v>0.25</v>
      </c>
      <c r="EM7" s="24">
        <v>0.05</v>
      </c>
      <c r="EN7" s="24">
        <v>0.03</v>
      </c>
      <c r="EO7" s="24">
        <v>0.02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KIGYO13U</cp:lastModifiedBy>
  <dcterms:created xsi:type="dcterms:W3CDTF">2023-12-12T01:00:02Z</dcterms:created>
  <dcterms:modified xsi:type="dcterms:W3CDTF">2024-01-19T04:28:10Z</dcterms:modified>
  <cp:category/>
</cp:coreProperties>
</file>