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佐々木\報告等（経理関係）\R4\経営比較分析表\提出用\1.18【経営比較分析表】2021_052060_46_1718\"/>
    </mc:Choice>
  </mc:AlternateContent>
  <xr:revisionPtr revIDLastSave="0" documentId="13_ncr:1_{8C220A01-CD84-49BC-B78C-953CC3C1A3E2}" xr6:coauthVersionLast="46" xr6:coauthVersionMax="46" xr10:uidLastSave="{00000000-0000-0000-0000-000000000000}"/>
  <workbookProtection workbookAlgorithmName="SHA-512" workbookHashValue="2pBt893wnUuJ/7Ezt2mw5GEx4W4d+nE9ZpH8GIVGLUjGTKQjCvoiAMz7zBACO+Uffv8B/CPO29T0RCvK79742Q==" workbookSaltValue="3cHltzYuK/HVzlZcpbUGTQ==" workbookSpinCount="100000" lockStructure="1"/>
  <bookViews>
    <workbookView xWindow="7360" yWindow="470" windowWidth="11390" windowHeight="958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10" i="4"/>
  <c r="BB8" i="4"/>
  <c r="AT8" i="4"/>
  <c r="AD8" i="4"/>
  <c r="W8" i="4"/>
  <c r="B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<sst xmlns="http://schemas.openxmlformats.org/spreadsheetml/2006/main" count="236" uniqueCount="116">
  <si>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</si>
  <si>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</si>
  <si>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</si>
  <si>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</si>
  <si>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</si>
  <si>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</si>
  <si>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</si>
  <si>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</si>
  <si>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</si>
  <si>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</si>
  <si>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</si>
  <si>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</si>
  <si>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</si>
  <si>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</si>
  <si>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</si>
  <si>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</si>
  <si>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</si>
  <si>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</si>
  <si>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</si>
  <si>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</si>
  <si>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</si>
  <si>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</si>
  <si>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</si>
  <si>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</si>
  <si>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</si>
  <si>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</si>
  <si>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</si>
  <si>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</si>
  <si>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</si>
  <si>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</si>
  <si>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</si>
  <si>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</si>
  <si>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</si>
  <si>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</si>
  <si>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</si>
  <si>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</si>
  <si>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</si>
  <si>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</si>
  <si>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</si>
  <si>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</si>
  <si>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</si>
  <si>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</si>
  <si>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</si>
  <si>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</si>
  <si>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</si>
  <si>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</si>
  <si>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</si>
  <si>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</si>
  <si>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</si>
  <si>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</si>
  <si>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</si>
  <si>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</si>
  <si>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</si>
  <si>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</si>
  <si>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</si>
  <si>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</si>
  <si>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</si>
  <si>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</si>
  <si>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</si>
  <si>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</si>
  <si>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</si>
  <si>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</si>
  <si>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</si>
  <si>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</si>
  <si>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</si>
  <si>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</si>
  <si>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</si>
  <si>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</si>
  <si>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</si>
  <si>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</si>
  <si>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</si>
  <si>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</si>
  <si>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</si>
  <si>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</si>
  <si>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</si>
  <si>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</si>
  <si>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</si>
  <si>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</si>
  <si>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</si>
  <si>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</si>
  <si>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</si>
  <si>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</si>
  <si>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</si>
  <si>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</si>
  <si>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</si>
  <si>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</si>
  <si>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</si>
  <si>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</si>
  <si>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</si>
  <si>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</si>
  <si>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</si>
  <si>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</si>
  <si>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</si>
  <si>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</si>
  <si>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</si>
  <si>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</si>
  <si>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</si>
  <si>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</si>
  <si>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</si>
  <si>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</si>
  <si>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</si>
  <si>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</si>
  <si>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</si>
  <si>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</si>
  <si>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</si>
  <si>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</si>
  <si>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</si>
  <si>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</si>
  <si>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</si>
  <si>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</si>
  <si>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</si>
  <si>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</si>
  <si>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</si>
  <si>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○経常収支比率は109.56%となっているが、使用料収入以外の一般会計補助金が経常収益の約41%を占めているため、今後も個別訪問等により水洗化率の向上を図り、使用料収入の増加に努める。
○流動比率は、100%以上であることが必要であるとされているが、本市は10.20%となっている。これは翌年度償還の企業債等が流動負債へ計上されているためで、その企業債等を除いた比率は、247.30%となり100%を上回っている。
〇経費回収率は77.90％と類似団体72.60％を上回っているが、100％を下回る水準のため、今後も汚水処理費の削減に努める。
○水洗化率は64.97%と類似団体84.34%に比べ下回っているが、平成26年度で管渠整備事業が概成したため、今後も継続的に下水道未接続世帯を個別訪問し、使用料収入の増加並びに水洗化率の向上に努める。</t>
    <phoneticPr fontId="4"/>
  </si>
  <si>
    <t>○有形固定資産減価償却率は19.20%と類似団体22.79%に比べ下回っている。これは保有資産の減価償却がどの程度進んでいるかを示しているもので、類似団体と比較すると老朽化は進んでいないものの、数値は増加傾向にある。
○管渠改善率について、本市は耐用年数を経過した管渠はないので管渠改善率は0.0%となっている。</t>
    <phoneticPr fontId="4"/>
  </si>
  <si>
    <t xml:space="preserve"> 本市の特定環境保全公共下水道事業は、平成26年度で概成しているため、今後は経営戦略に基づき、経費削減と合わせて個別訪問等により水洗化率の向上を図り、使用料収入の増加に努める。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</si>
</sst>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0.04</c:v>
                </c:pt>
                <c:pt idx="3">
                  <c:v>0</c:v>
                </c:pt>
                <c:pt idx="4">
                  <c:v>0</c:v>
                </c:pt>
              </c:numCache>
            </c:numRef>
          </c:val>
          <c:extLst>
            <c:ext xmlns:c16="http://schemas.microsoft.com/office/drawing/2014/chart" uri="{C3380CC4-5D6E-409C-BE32-E72D297353CC}">
              <c16:uniqueId val="{00000000-CB2B-4D77-B05E-00F64182A6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CB2B-4D77-B05E-00F64182A6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03-4390-8EAA-1CFD0F7EB5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3A03-4390-8EAA-1CFD0F7EB5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59.4</c:v>
                </c:pt>
                <c:pt idx="1">
                  <c:v>61.08</c:v>
                </c:pt>
                <c:pt idx="2">
                  <c:v>63.14</c:v>
                </c:pt>
                <c:pt idx="3">
                  <c:v>63.66</c:v>
                </c:pt>
                <c:pt idx="4">
                  <c:v>64.97</c:v>
                </c:pt>
              </c:numCache>
            </c:numRef>
          </c:val>
          <c:extLst>
            <c:ext xmlns:c16="http://schemas.microsoft.com/office/drawing/2014/chart" uri="{C3380CC4-5D6E-409C-BE32-E72D297353CC}">
              <c16:uniqueId val="{00000000-52DD-4923-9AB2-44C12DF3D0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2DD-4923-9AB2-44C12DF3D0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112.18</c:v>
                </c:pt>
                <c:pt idx="1">
                  <c:v>117.92</c:v>
                </c:pt>
                <c:pt idx="2">
                  <c:v>114.38</c:v>
                </c:pt>
                <c:pt idx="3">
                  <c:v>119.9</c:v>
                </c:pt>
                <c:pt idx="4">
                  <c:v>109.56</c:v>
                </c:pt>
              </c:numCache>
            </c:numRef>
          </c:val>
          <c:extLst>
            <c:ext xmlns:c16="http://schemas.microsoft.com/office/drawing/2014/chart" uri="{C3380CC4-5D6E-409C-BE32-E72D297353CC}">
              <c16:uniqueId val="{00000000-DD25-4E3E-AD9D-74C7C5AFDF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DD25-4E3E-AD9D-74C7C5AFDF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9.65</c:v>
                </c:pt>
                <c:pt idx="1">
                  <c:v>12.05</c:v>
                </c:pt>
                <c:pt idx="2">
                  <c:v>14.41</c:v>
                </c:pt>
                <c:pt idx="3">
                  <c:v>16.809999999999999</c:v>
                </c:pt>
                <c:pt idx="4">
                  <c:v>19.2</c:v>
                </c:pt>
              </c:numCache>
            </c:numRef>
          </c:val>
          <c:extLst>
            <c:ext xmlns:c16="http://schemas.microsoft.com/office/drawing/2014/chart" uri="{C3380CC4-5D6E-409C-BE32-E72D297353CC}">
              <c16:uniqueId val="{00000000-B95D-469B-A0BD-EC812BD811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B95D-469B-A0BD-EC812BD811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88-4B19-A667-A5AF5E9A3F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4988-4B19-A667-A5AF5E9A3F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81-450C-A8F6-0588749CD3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B081-450C-A8F6-0588749CD3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6.65</c:v>
                </c:pt>
                <c:pt idx="1">
                  <c:v>8.0399999999999991</c:v>
                </c:pt>
                <c:pt idx="2">
                  <c:v>5.7</c:v>
                </c:pt>
                <c:pt idx="3">
                  <c:v>12.54</c:v>
                </c:pt>
                <c:pt idx="4">
                  <c:v>10.199999999999999</c:v>
                </c:pt>
              </c:numCache>
            </c:numRef>
          </c:val>
          <c:extLst>
            <c:ext xmlns:c16="http://schemas.microsoft.com/office/drawing/2014/chart" uri="{C3380CC4-5D6E-409C-BE32-E72D297353CC}">
              <c16:uniqueId val="{00000000-AB16-4592-B74F-B4DADB34C2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AB16-4592-B74F-B4DADB34C2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3076.75</c:v>
                </c:pt>
                <c:pt idx="1">
                  <c:v>1618.07</c:v>
                </c:pt>
                <c:pt idx="2">
                  <c:v>1285.1500000000001</c:v>
                </c:pt>
                <c:pt idx="3">
                  <c:v>1819.21</c:v>
                </c:pt>
                <c:pt idx="4">
                  <c:v>1569.17</c:v>
                </c:pt>
              </c:numCache>
            </c:numRef>
          </c:val>
          <c:extLst>
            <c:ext xmlns:c16="http://schemas.microsoft.com/office/drawing/2014/chart" uri="{C3380CC4-5D6E-409C-BE32-E72D297353CC}">
              <c16:uniqueId val="{00000000-756F-41EF-8CA5-6D6ED63AD0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756F-41EF-8CA5-6D6ED63AD0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87.43</c:v>
                </c:pt>
                <c:pt idx="4">
                  <c:v>77.900000000000006</c:v>
                </c:pt>
              </c:numCache>
            </c:numRef>
          </c:val>
          <c:extLst>
            <c:ext xmlns:c16="http://schemas.microsoft.com/office/drawing/2014/chart" uri="{C3380CC4-5D6E-409C-BE32-E72D297353CC}">
              <c16:uniqueId val="{00000000-C13A-4F21-B531-5D62E75DF0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13A-4F21-B531-5D62E75DF0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166.51</c:v>
                </c:pt>
                <c:pt idx="1">
                  <c:v>166.49</c:v>
                </c:pt>
                <c:pt idx="2">
                  <c:v>166.47</c:v>
                </c:pt>
                <c:pt idx="3">
                  <c:v>191.13</c:v>
                </c:pt>
                <c:pt idx="4">
                  <c:v>215.8</c:v>
                </c:pt>
              </c:numCache>
            </c:numRef>
          </c:val>
          <c:extLst>
            <c:ext xmlns:c16="http://schemas.microsoft.com/office/drawing/2014/chart" uri="{C3380CC4-5D6E-409C-BE32-E72D297353CC}">
              <c16:uniqueId val="{00000000-B6E2-4B47-A474-F50C745734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6E2-4B47-A474-F50C745734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Y61" zoomScaleNormal="100" workbookViewId="0">
      <selection activeCell="BJ75" sqref="BJ7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秋田県　男鹿市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25531</v>
      </c>
      <c r="AM8" s="55"/>
      <c r="AN8" s="55"/>
      <c r="AO8" s="55"/>
      <c r="AP8" s="55"/>
      <c r="AQ8" s="55"/>
      <c r="AR8" s="55"/>
      <c r="AS8" s="55"/>
      <c r="AT8" s="54">
        <f>データ!T6</f>
        <v>241.09</v>
      </c>
      <c r="AU8" s="54"/>
      <c r="AV8" s="54"/>
      <c r="AW8" s="54"/>
      <c r="AX8" s="54"/>
      <c r="AY8" s="54"/>
      <c r="AZ8" s="54"/>
      <c r="BA8" s="54"/>
      <c r="BB8" s="54">
        <f>データ!U6</f>
        <v>105.9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53.7</v>
      </c>
      <c r="J10" s="54"/>
      <c r="K10" s="54"/>
      <c r="L10" s="54"/>
      <c r="M10" s="54"/>
      <c r="N10" s="54"/>
      <c r="O10" s="54"/>
      <c r="P10" s="54">
        <f>データ!P6</f>
        <v>17.239999999999998</v>
      </c>
      <c r="Q10" s="54"/>
      <c r="R10" s="54"/>
      <c r="S10" s="54"/>
      <c r="T10" s="54"/>
      <c r="U10" s="54"/>
      <c r="V10" s="54"/>
      <c r="W10" s="54">
        <f>データ!Q6</f>
        <v>92.28</v>
      </c>
      <c r="X10" s="54"/>
      <c r="Y10" s="54"/>
      <c r="Z10" s="54"/>
      <c r="AA10" s="54"/>
      <c r="AB10" s="54"/>
      <c r="AC10" s="54"/>
      <c r="AD10" s="55">
        <f>データ!R6</f>
        <v>3300</v>
      </c>
      <c r="AE10" s="55"/>
      <c r="AF10" s="55"/>
      <c r="AG10" s="55"/>
      <c r="AH10" s="55"/>
      <c r="AI10" s="55"/>
      <c r="AJ10" s="55"/>
      <c r="AK10" s="2"/>
      <c r="AL10" s="55">
        <f>データ!V6</f>
        <v>4356</v>
      </c>
      <c r="AM10" s="55"/>
      <c r="AN10" s="55"/>
      <c r="AO10" s="55"/>
      <c r="AP10" s="55"/>
      <c r="AQ10" s="55"/>
      <c r="AR10" s="55"/>
      <c r="AS10" s="55"/>
      <c r="AT10" s="54">
        <f>データ!W6</f>
        <v>2.57</v>
      </c>
      <c r="AU10" s="54"/>
      <c r="AV10" s="54"/>
      <c r="AW10" s="54"/>
      <c r="AX10" s="54"/>
      <c r="AY10" s="54"/>
      <c r="AZ10" s="54"/>
      <c r="BA10" s="54"/>
      <c r="BB10" s="54">
        <f>データ!X6</f>
        <v>1694.94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EX5pZUSt+pl9TDgz3GXKrD3kPACLf1p23tRMQu8TnS0tbpqTY/NLKperyo0O3kUnywH1HltqQf4HtnLHV0kPxw==" saltValue="Po/jBNJLV8VheIKeEJhN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52060</v>
      </c>
      <c r="D6" s="19">
        <f t="shared" si="3"/>
        <v>46</v>
      </c>
      <c r="E6" s="19">
        <f t="shared" si="3"/>
        <v>17</v>
      </c>
      <c r="F6" s="19">
        <f t="shared" si="3"/>
        <v>4</v>
      </c>
      <c r="G6" s="19">
        <f t="shared" si="3"/>
        <v>0</v>
      </c>
      <c r="H6" s="19" t="str">
        <f t="shared" si="3"/>
        <v>秋田県　男鹿市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53.7</v>
      </c>
      <c r="P6" s="20">
        <f t="shared" si="3"/>
        <v>17.239999999999998</v>
      </c>
      <c r="Q6" s="20">
        <f t="shared" si="3"/>
        <v>92.28</v>
      </c>
      <c r="R6" s="20">
        <f t="shared" si="3"/>
        <v>3300</v>
      </c>
      <c r="S6" s="20">
        <f t="shared" si="3"/>
        <v>25531</v>
      </c>
      <c r="T6" s="20">
        <f t="shared" si="3"/>
        <v>241.09</v>
      </c>
      <c r="U6" s="20">
        <f t="shared" si="3"/>
        <v>105.9</v>
      </c>
      <c r="V6" s="20">
        <f t="shared" si="3"/>
        <v>4356</v>
      </c>
      <c r="W6" s="20">
        <f t="shared" si="3"/>
        <v>2.57</v>
      </c>
      <c r="X6" s="20">
        <f t="shared" si="3"/>
        <v>1694.94</v>
      </c>
      <c r="Y6" s="21">
        <f>IF(Y7="",NA(),Y7)</f>
        <v>112.18</v>
      </c>
      <c r="Z6" s="21">
        <f t="shared" ref="Z6:AH6" si="4">IF(Z7="",NA(),Z7)</f>
        <v>117.92</v>
      </c>
      <c r="AA6" s="21">
        <f t="shared" si="4"/>
        <v>114.38</v>
      </c>
      <c r="AB6" s="21">
        <f t="shared" si="4"/>
        <v>119.9</v>
      </c>
      <c r="AC6" s="21">
        <f t="shared" si="4"/>
        <v>109.56</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6.65</v>
      </c>
      <c r="AV6" s="21">
        <f t="shared" ref="AV6:BD6" si="6">IF(AV7="",NA(),AV7)</f>
        <v>8.0399999999999991</v>
      </c>
      <c r="AW6" s="21">
        <f t="shared" si="6"/>
        <v>5.7</v>
      </c>
      <c r="AX6" s="21">
        <f t="shared" si="6"/>
        <v>12.54</v>
      </c>
      <c r="AY6" s="21">
        <f t="shared" si="6"/>
        <v>10.199999999999999</v>
      </c>
      <c r="AZ6" s="21">
        <f t="shared" si="6"/>
        <v>47.44</v>
      </c>
      <c r="BA6" s="21">
        <f t="shared" si="6"/>
        <v>49.18</v>
      </c>
      <c r="BB6" s="21">
        <f t="shared" si="6"/>
        <v>47.72</v>
      </c>
      <c r="BC6" s="21">
        <f t="shared" si="6"/>
        <v>44.24</v>
      </c>
      <c r="BD6" s="21">
        <f t="shared" si="6"/>
        <v>43.07</v>
      </c>
      <c r="BE6" s="20" t="str">
        <f>IF(BE7="","",IF(BE7="-","【-】","【"&amp;SUBSTITUTE(TEXT(BE7,"#,##0.00"),"-","△")&amp;"】"))</f>
        <v>【44.07】</v>
      </c>
      <c r="BF6" s="21">
        <f>IF(BF7="",NA(),BF7)</f>
        <v>3076.75</v>
      </c>
      <c r="BG6" s="21">
        <f t="shared" ref="BG6:BO6" si="7">IF(BG7="",NA(),BG7)</f>
        <v>1618.07</v>
      </c>
      <c r="BH6" s="21">
        <f t="shared" si="7"/>
        <v>1285.1500000000001</v>
      </c>
      <c r="BI6" s="21">
        <f t="shared" si="7"/>
        <v>1819.21</v>
      </c>
      <c r="BJ6" s="21">
        <f t="shared" si="7"/>
        <v>1569.17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100</v>
      </c>
      <c r="BS6" s="21">
        <f t="shared" si="8"/>
        <v>100</v>
      </c>
      <c r="BT6" s="21">
        <f t="shared" si="8"/>
        <v>87.43</v>
      </c>
      <c r="BU6" s="21">
        <f t="shared" si="8"/>
        <v>77.900000000000006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166.51</v>
      </c>
      <c r="CC6" s="21">
        <f t="shared" ref="CC6:CK6" si="9">IF(CC7="",NA(),CC7)</f>
        <v>166.49</v>
      </c>
      <c r="CD6" s="21">
        <f t="shared" si="9"/>
        <v>166.47</v>
      </c>
      <c r="CE6" s="21">
        <f t="shared" si="9"/>
        <v>191.13</v>
      </c>
      <c r="CF6" s="21">
        <f t="shared" si="9"/>
        <v>215.8</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59.4</v>
      </c>
      <c r="CY6" s="21">
        <f t="shared" ref="CY6:DG6" si="11">IF(CY7="",NA(),CY7)</f>
        <v>61.08</v>
      </c>
      <c r="CZ6" s="21">
        <f t="shared" si="11"/>
        <v>63.14</v>
      </c>
      <c r="DA6" s="21">
        <f t="shared" si="11"/>
        <v>63.66</v>
      </c>
      <c r="DB6" s="21">
        <f t="shared" si="11"/>
        <v>64.97</v>
      </c>
      <c r="DC6" s="21">
        <f t="shared" si="11"/>
        <v>83.06</v>
      </c>
      <c r="DD6" s="21">
        <f t="shared" si="11"/>
        <v>83.32</v>
      </c>
      <c r="DE6" s="21">
        <f t="shared" si="11"/>
        <v>83.75</v>
      </c>
      <c r="DF6" s="21">
        <f t="shared" si="11"/>
        <v>84.19</v>
      </c>
      <c r="DG6" s="21">
        <f t="shared" si="11"/>
        <v>84.34</v>
      </c>
      <c r="DH6" s="20" t="str">
        <f>IF(DH7="","",IF(DH7="-","【-】","【"&amp;SUBSTITUTE(TEXT(DH7,"#,##0.00"),"-","△")&amp;"】"))</f>
        <v>【85.24】</v>
      </c>
      <c r="DI6" s="21">
        <f>IF(DI7="",NA(),DI7)</f>
        <v>9.65</v>
      </c>
      <c r="DJ6" s="21">
        <f t="shared" ref="DJ6:DR6" si="12">IF(DJ7="",NA(),DJ7)</f>
        <v>12.05</v>
      </c>
      <c r="DK6" s="21">
        <f t="shared" si="12"/>
        <v>14.41</v>
      </c>
      <c r="DL6" s="21">
        <f t="shared" si="12"/>
        <v>16.809999999999999</v>
      </c>
      <c r="DM6" s="21">
        <f t="shared" si="12"/>
        <v>19.2</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1">
        <f t="shared" si="14"/>
        <v>0.04</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52060</v>
      </c>
      <c r="D7" s="23">
        <v>46</v>
      </c>
      <c r="E7" s="23">
        <v>17</v>
      </c>
      <c r="F7" s="23">
        <v>4</v>
      </c>
      <c r="G7" s="23">
        <v>0</v>
      </c>
      <c r="H7" s="23" t="s">
        <v>96</v>
      </c>
      <c r="I7" s="23" t="s">
        <v>97</v>
      </c>
      <c r="J7" s="23" t="s">
        <v>98</v>
      </c>
      <c r="K7" s="23" t="s">
        <v>99</v>
      </c>
      <c r="L7" s="23" t="s">
        <v>100</v>
      </c>
      <c r="M7" s="23" t="s">
        <v>101</v>
      </c>
      <c r="N7" s="24" t="s">
        <v>102</v>
      </c>
      <c r="O7" s="24">
        <v>53.7</v>
      </c>
      <c r="P7" s="24">
        <v>17.239999999999998</v>
      </c>
      <c r="Q7" s="24">
        <v>92.28</v>
      </c>
      <c r="R7" s="24">
        <v>3300</v>
      </c>
      <c r="S7" s="24">
        <v>25531</v>
      </c>
      <c r="T7" s="24">
        <v>241.09</v>
      </c>
      <c r="U7" s="24">
        <v>105.9</v>
      </c>
      <c r="V7" s="24">
        <v>4356</v>
      </c>
      <c r="W7" s="24">
        <v>2.57</v>
      </c>
      <c r="X7" s="24">
        <v>1694.94</v>
      </c>
      <c r="Y7" s="24">
        <v>112.18</v>
      </c>
      <c r="Z7" s="24">
        <v>117.92</v>
      </c>
      <c r="AA7" s="24">
        <v>114.38</v>
      </c>
      <c r="AB7" s="24">
        <v>119.9</v>
      </c>
      <c r="AC7" s="24">
        <v>109.56</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6.65</v>
      </c>
      <c r="AV7" s="24">
        <v>8.0399999999999991</v>
      </c>
      <c r="AW7" s="24">
        <v>5.7</v>
      </c>
      <c r="AX7" s="24">
        <v>12.54</v>
      </c>
      <c r="AY7" s="24">
        <v>10.199999999999999</v>
      </c>
      <c r="AZ7" s="24">
        <v>47.44</v>
      </c>
      <c r="BA7" s="24">
        <v>49.18</v>
      </c>
      <c r="BB7" s="24">
        <v>47.72</v>
      </c>
      <c r="BC7" s="24">
        <v>44.24</v>
      </c>
      <c r="BD7" s="24">
        <v>43.07</v>
      </c>
      <c r="BE7" s="24">
        <v>44.07</v>
      </c>
      <c r="BF7" s="24">
        <v>3076.75</v>
      </c>
      <c r="BG7" s="24">
        <v>1618.07</v>
      </c>
      <c r="BH7" s="24">
        <v>1285.1500000000001</v>
      </c>
      <c r="BI7" s="24">
        <v>1819.21</v>
      </c>
      <c r="BJ7" s="24">
        <v>1569.17</v>
      </c>
      <c r="BK7" s="24">
        <v>1243.71</v>
      </c>
      <c r="BL7" s="24">
        <v>1194.1500000000001</v>
      </c>
      <c r="BM7" s="24">
        <v>1206.79</v>
      </c>
      <c r="BN7" s="24">
        <v>1258.43</v>
      </c>
      <c r="BO7" s="24">
        <v>1163.75</v>
      </c>
      <c r="BP7" s="24">
        <v>1201.79</v>
      </c>
      <c r="BQ7" s="24">
        <v>100</v>
      </c>
      <c r="BR7" s="24">
        <v>100</v>
      </c>
      <c r="BS7" s="24">
        <v>100</v>
      </c>
      <c r="BT7" s="24">
        <v>87.43</v>
      </c>
      <c r="BU7" s="24">
        <v>77.900000000000006</v>
      </c>
      <c r="BV7" s="24">
        <v>74.3</v>
      </c>
      <c r="BW7" s="24">
        <v>72.260000000000005</v>
      </c>
      <c r="BX7" s="24">
        <v>71.84</v>
      </c>
      <c r="BY7" s="24">
        <v>73.36</v>
      </c>
      <c r="BZ7" s="24">
        <v>72.599999999999994</v>
      </c>
      <c r="CA7" s="24">
        <v>75.31</v>
      </c>
      <c r="CB7" s="24">
        <v>166.51</v>
      </c>
      <c r="CC7" s="24">
        <v>166.49</v>
      </c>
      <c r="CD7" s="24">
        <v>166.47</v>
      </c>
      <c r="CE7" s="24">
        <v>191.13</v>
      </c>
      <c r="CF7" s="24">
        <v>215.8</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59.4</v>
      </c>
      <c r="CY7" s="24">
        <v>61.08</v>
      </c>
      <c r="CZ7" s="24">
        <v>63.14</v>
      </c>
      <c r="DA7" s="24">
        <v>63.66</v>
      </c>
      <c r="DB7" s="24">
        <v>64.97</v>
      </c>
      <c r="DC7" s="24">
        <v>83.06</v>
      </c>
      <c r="DD7" s="24">
        <v>83.32</v>
      </c>
      <c r="DE7" s="24">
        <v>83.75</v>
      </c>
      <c r="DF7" s="24">
        <v>84.19</v>
      </c>
      <c r="DG7" s="24">
        <v>84.34</v>
      </c>
      <c r="DH7" s="24">
        <v>85.24</v>
      </c>
      <c r="DI7" s="24">
        <v>9.65</v>
      </c>
      <c r="DJ7" s="24">
        <v>12.05</v>
      </c>
      <c r="DK7" s="24">
        <v>14.41</v>
      </c>
      <c r="DL7" s="24">
        <v>16.809999999999999</v>
      </c>
      <c r="DM7" s="24">
        <v>19.2</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0.04</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2023-01-12T23:37:20Z</dcterms:created>
  <dcterms:modified xsi:type="dcterms:W3CDTF">2023-01-18T04:15:43Z</dcterms:modified>
  <cp:category/>
</cp:coreProperties>
</file>