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192.168.20.250\経理\佐々木\報告等（経理関係）\R4\経営比較分析表\提出用\1.18【経営比較分析表】2021_052060_46_1718\"/>
    </mc:Choice>
  </mc:AlternateContent>
  <xr:revisionPtr revIDLastSave="0" documentId="13_ncr:1_{37DE2AF9-7511-47EC-A3A0-0DE92A5F3479}" xr6:coauthVersionLast="46" xr6:coauthVersionMax="46" xr10:uidLastSave="{00000000-0000-0000-0000-000000000000}"/>
  <workbookProtection workbookAlgorithmName="SHA-512" workbookHashValue="xYBWnD5bXyglDOltqwH27R99elu35MpxBiuBKSn+oBQ+U167KPwOzfQAxvEG9K+/YdaV+uq96QzHz05tHUmWHA==" workbookSaltValue="H2SGmGn4M4TqxK55/ct+pg==" workbookSpinCount="100000" lockStructure="1"/>
  <bookViews>
    <workbookView xWindow="7300" yWindow="310" windowWidth="11390" windowHeight="958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Q6" i="5"/>
  <c r="P6" i="5"/>
  <c r="O6" i="5"/>
  <c r="I10" i="4" s="1"/>
  <c r="N6" i="5"/>
  <c r="M6" i="5"/>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AT10" i="4"/>
  <c r="AD10" i="4"/>
  <c r="W10" i="4"/>
  <c r="P10" i="4"/>
  <c r="B10" i="4"/>
  <c r="BB8" i="4"/>
  <c r="AT8" i="4"/>
  <c r="AD8" i="4"/>
  <c r="P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<sst xmlns="http://schemas.openxmlformats.org/spreadsheetml/2006/main" count="231" uniqueCount="117">
  <si>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</si>
  <si>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</si>
  <si>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</si>
  <si>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</si>
  <si>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</si>
  <si>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</si>
  <si>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</si>
  <si>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</si>
  <si>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</si>
  <si>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</si>
  <si>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</si>
  <si>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</si>
  <si>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</si>
  <si>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</si>
  <si>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</si>
  <si>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</si>
  <si>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</si>
  <si>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</si>
  <si>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</si>
  <si>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</si>
  <si>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</si>
  <si>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</si>
  <si>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</si>
  <si>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</si>
  <si>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</si>
  <si>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</si>
  <si>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</si>
  <si>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</si>
  <si>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</si>
  <si>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</si>
  <si>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</si>
  <si>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</si>
  <si>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</si>
  <si>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</si>
  <si>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</si>
  <si>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</si>
  <si>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</si>
  <si>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</si>
  <si>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</si>
  <si>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</si>
  <si>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</si>
  <si>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</si>
  <si>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</si>
  <si>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</si>
  <si>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</si>
  <si>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</si>
  <si>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</si>
  <si>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</si>
  <si>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</si>
  <si>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</si>
  <si>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</si>
  <si>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</si>
  <si>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</si>
  <si>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</si>
  <si>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</si>
  <si>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</si>
  <si>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</si>
  <si>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</si>
  <si>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</si>
  <si>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</si>
  <si>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</si>
  <si>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</si>
  <si>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</si>
  <si>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</si>
  <si>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</si>
  <si>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</si>
  <si>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</si>
  <si>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</si>
  <si>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</si>
  <si>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</si>
  <si>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</si>
  <si>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</si>
  <si>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</si>
  <si>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</si>
  <si>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</si>
  <si>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</si>
  <si>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</si>
  <si>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</si>
  <si>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</si>
  <si>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</si>
  <si>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</si>
  <si>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</si>
  <si>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</si>
  <si>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</si>
  <si>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</si>
  <si>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</si>
  <si>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</si>
  <si>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</si>
  <si>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</si>
  <si>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</si>
  <si>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</si>
  <si>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</si>
  <si>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</si>
  <si>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</si>
  <si>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</si>
  <si>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</si>
  <si>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</si>
  <si>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</si>
  <si>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</si>
  <si>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</si>
  <si>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</si>
  <si>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</si>
  <si>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</si>
  <si>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</si>
  <si>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</si>
  <si>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</si>
  <si>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</si>
  <si>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</si>
  <si>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</si>
  <si>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</si>
  <si>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</si>
  <si>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</si>
  <si>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</si>
  <si>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</si>
  <si>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○経常収支比率は141.39%となっているが、使用料収入以外の一般会計補助金が経常収益の約62%を占めているため、今後も個別訪問等により水洗化率の向上を図り、使用料収入の増加に努める。
○流動比率は、100%以上であることが必要とされているが、本市は35.82%となっている。これは翌年度償還の企業債等が流動負債へ計上されているためで、その企業債等を除いた比率は、219.30%となり100%を上回っている。
○経費回収率及び汚水処理原価は、類似団体と比較すると経費回収率は低くなっており、汚水処理原価は高くなっている。今後も引き続き経費削減により経営改善に努める。
〇水洗化率は85.69％と類似団体84.67％と近い数値になっているが、今後も下水道未接続世帯を個別訪問し、使用料収入の増加並びに水洗化率の向上に努める。</t>
    <phoneticPr fontId="4"/>
  </si>
  <si>
    <t>○有形固定資産減価償却率は24.86%と類似団体21.85%に比べて上回っている。これは保有資産の減価償却がどの程度進んでいるかを示しているもので、類似団体と比較すると老朽化が進んでいると考えている。
○管渠改善率について、本市は耐用年数を経過した管渠はないため、管渠改善率は0.0%となっている。</t>
    <phoneticPr fontId="4"/>
  </si>
  <si>
    <t>　本市の農業集落排水事業は、すでに整備事業が概成しており、水洗化率も類似団体並みとなっているものの、今後も経営戦略に基づき、経費削減と合わせて個別訪問等により水洗化率の向上を図り、使用料収入の増加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</si>
</sst>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A1-4FD6-90C5-69753254DD7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B9A1-4FD6-90C5-69753254DD7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62.35</c:v>
                </c:pt>
                <c:pt idx="1">
                  <c:v>51.36</c:v>
                </c:pt>
                <c:pt idx="2">
                  <c:v>48.85</c:v>
                </c:pt>
                <c:pt idx="3">
                  <c:v>49.69</c:v>
                </c:pt>
                <c:pt idx="4">
                  <c:v>50.1</c:v>
                </c:pt>
              </c:numCache>
            </c:numRef>
          </c:val>
          <c:extLst>
            <c:ext xmlns:c16="http://schemas.microsoft.com/office/drawing/2014/chart" uri="{C3380CC4-5D6E-409C-BE32-E72D297353CC}">
              <c16:uniqueId val="{00000000-75F1-49D6-B6D6-047660BB4C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75F1-49D6-B6D6-047660BB4C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79.81</c:v>
                </c:pt>
                <c:pt idx="1">
                  <c:v>81.84</c:v>
                </c:pt>
                <c:pt idx="2">
                  <c:v>83.53</c:v>
                </c:pt>
                <c:pt idx="3">
                  <c:v>84.41</c:v>
                </c:pt>
                <c:pt idx="4">
                  <c:v>85.69</c:v>
                </c:pt>
              </c:numCache>
            </c:numRef>
          </c:val>
          <c:extLst>
            <c:ext xmlns:c16="http://schemas.microsoft.com/office/drawing/2014/chart" uri="{C3380CC4-5D6E-409C-BE32-E72D297353CC}">
              <c16:uniqueId val="{00000000-81F6-4413-A16A-5AC22412D1B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81F6-4413-A16A-5AC22412D1B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112.07</c:v>
                </c:pt>
                <c:pt idx="1">
                  <c:v>108.39</c:v>
                </c:pt>
                <c:pt idx="2">
                  <c:v>136.99</c:v>
                </c:pt>
                <c:pt idx="3">
                  <c:v>130.43</c:v>
                </c:pt>
                <c:pt idx="4">
                  <c:v>141.38999999999999</c:v>
                </c:pt>
              </c:numCache>
            </c:numRef>
          </c:val>
          <c:extLst>
            <c:ext xmlns:c16="http://schemas.microsoft.com/office/drawing/2014/chart" uri="{C3380CC4-5D6E-409C-BE32-E72D297353CC}">
              <c16:uniqueId val="{00000000-6512-488F-BC20-34630F3614F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6512-488F-BC20-34630F3614F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13.76</c:v>
                </c:pt>
                <c:pt idx="1">
                  <c:v>16.809999999999999</c:v>
                </c:pt>
                <c:pt idx="2">
                  <c:v>19.52</c:v>
                </c:pt>
                <c:pt idx="3">
                  <c:v>22.19</c:v>
                </c:pt>
                <c:pt idx="4">
                  <c:v>24.86</c:v>
                </c:pt>
              </c:numCache>
            </c:numRef>
          </c:val>
          <c:extLst>
            <c:ext xmlns:c16="http://schemas.microsoft.com/office/drawing/2014/chart" uri="{C3380CC4-5D6E-409C-BE32-E72D297353CC}">
              <c16:uniqueId val="{00000000-8E22-4BD1-B230-9CD9B513D8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8E22-4BD1-B230-9CD9B513D8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AE-4924-ABD7-AC8F47119D9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DAE-4924-ABD7-AC8F47119D9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07-4AFE-ABCB-92A8A820976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6307-4AFE-ABCB-92A8A820976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32.26</c:v>
                </c:pt>
                <c:pt idx="1">
                  <c:v>22.8</c:v>
                </c:pt>
                <c:pt idx="2">
                  <c:v>25.96</c:v>
                </c:pt>
                <c:pt idx="3">
                  <c:v>22.58</c:v>
                </c:pt>
                <c:pt idx="4">
                  <c:v>35.82</c:v>
                </c:pt>
              </c:numCache>
            </c:numRef>
          </c:val>
          <c:extLst>
            <c:ext xmlns:c16="http://schemas.microsoft.com/office/drawing/2014/chart" uri="{C3380CC4-5D6E-409C-BE32-E72D297353CC}">
              <c16:uniqueId val="{00000000-314D-4FF5-927A-1140D72B495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314D-4FF5-927A-1140D72B495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
                  <c:v>0</c:v>
                </c:pt>
                <c:pt idx="1">
                  <c:v>980.58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BC1-4073-ABFC-3671AE27B1A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CBC1-4073-ABFC-3671AE27B1A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66.260000000000005</c:v>
                </c:pt>
                <c:pt idx="1">
                  <c:v>44.49</c:v>
                </c:pt>
                <c:pt idx="2">
                  <c:v>67.45</c:v>
                </c:pt>
                <c:pt idx="3">
                  <c:v>44.53</c:v>
                </c:pt>
                <c:pt idx="4">
                  <c:v>49.81</c:v>
                </c:pt>
              </c:numCache>
            </c:numRef>
          </c:val>
          <c:extLst>
            <c:ext xmlns:c16="http://schemas.microsoft.com/office/drawing/2014/chart" uri="{C3380CC4-5D6E-409C-BE32-E72D297353CC}">
              <c16:uniqueId val="{00000000-ECDD-49E3-ADB0-68BB869289E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ECDD-49E3-ADB0-68BB869289E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248.57</c:v>
                </c:pt>
                <c:pt idx="1">
                  <c:v>372.83</c:v>
                </c:pt>
                <c:pt idx="2">
                  <c:v>247.67</c:v>
                </c:pt>
                <c:pt idx="3">
                  <c:v>375.28</c:v>
                </c:pt>
                <c:pt idx="4">
                  <c:v>337.37</c:v>
                </c:pt>
              </c:numCache>
            </c:numRef>
          </c:val>
          <c:extLst>
            <c:ext xmlns:c16="http://schemas.microsoft.com/office/drawing/2014/chart" uri="{C3380CC4-5D6E-409C-BE32-E72D297353CC}">
              <c16:uniqueId val="{00000000-BB10-44FF-AA4F-9B36BD3F895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BB10-44FF-AA4F-9B36BD3F895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Y55"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秋田県　男鹿市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25531</v>
      </c>
      <c r="AM8" s="55"/>
      <c r="AN8" s="55"/>
      <c r="AO8" s="55"/>
      <c r="AP8" s="55"/>
      <c r="AQ8" s="55"/>
      <c r="AR8" s="55"/>
      <c r="AS8" s="55"/>
      <c r="AT8" s="54">
        <f>データ!T6</f>
        <v>241.09</v>
      </c>
      <c r="AU8" s="54"/>
      <c r="AV8" s="54"/>
      <c r="AW8" s="54"/>
      <c r="AX8" s="54"/>
      <c r="AY8" s="54"/>
      <c r="AZ8" s="54"/>
      <c r="BA8" s="54"/>
      <c r="BB8" s="54">
        <f>データ!U6</f>
        <v>105.9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f>データ!O6</f>
        <v>83.01</v>
      </c>
      <c r="J10" s="54"/>
      <c r="K10" s="54"/>
      <c r="L10" s="54"/>
      <c r="M10" s="54"/>
      <c r="N10" s="54"/>
      <c r="O10" s="54"/>
      <c r="P10" s="54">
        <f>データ!P6</f>
        <v>4.37</v>
      </c>
      <c r="Q10" s="54"/>
      <c r="R10" s="54"/>
      <c r="S10" s="54"/>
      <c r="T10" s="54"/>
      <c r="U10" s="54"/>
      <c r="V10" s="54"/>
      <c r="W10" s="54">
        <f>データ!Q6</f>
        <v>94.3</v>
      </c>
      <c r="X10" s="54"/>
      <c r="Y10" s="54"/>
      <c r="Z10" s="54"/>
      <c r="AA10" s="54"/>
      <c r="AB10" s="54"/>
      <c r="AC10" s="54"/>
      <c r="AD10" s="55">
        <f>データ!R6</f>
        <v>3300</v>
      </c>
      <c r="AE10" s="55"/>
      <c r="AF10" s="55"/>
      <c r="AG10" s="55"/>
      <c r="AH10" s="55"/>
      <c r="AI10" s="55"/>
      <c r="AJ10" s="55"/>
      <c r="AK10" s="2"/>
      <c r="AL10" s="55">
        <f>データ!V6</f>
        <v>1104</v>
      </c>
      <c r="AM10" s="55"/>
      <c r="AN10" s="55"/>
      <c r="AO10" s="55"/>
      <c r="AP10" s="55"/>
      <c r="AQ10" s="55"/>
      <c r="AR10" s="55"/>
      <c r="AS10" s="55"/>
      <c r="AT10" s="54">
        <f>データ!W6</f>
        <v>0.82</v>
      </c>
      <c r="AU10" s="54"/>
      <c r="AV10" s="54"/>
      <c r="AW10" s="54"/>
      <c r="AX10" s="54"/>
      <c r="AY10" s="54"/>
      <c r="AZ10" s="54"/>
      <c r="BA10" s="54"/>
      <c r="BB10" s="54">
        <f>データ!X6</f>
        <v>1346.34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J43IgFVUgt6liN3UgReABr5U7kwZTCDS2CV012lqz1NYnkE3vuFRLQtLaWRz9LNUUxIdhBdb/gttRhisjn6pLw==" saltValue="+4J+aR6tLye9CPA9xE5O8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52060</v>
      </c>
      <c r="D6" s="19">
        <f t="shared" si="3"/>
        <v>46</v>
      </c>
      <c r="E6" s="19">
        <f t="shared" si="3"/>
        <v>17</v>
      </c>
      <c r="F6" s="19">
        <f t="shared" si="3"/>
        <v>5</v>
      </c>
      <c r="G6" s="19">
        <f t="shared" si="3"/>
        <v>0</v>
      </c>
      <c r="H6" s="19" t="str">
        <f t="shared" si="3"/>
        <v>秋田県　男鹿市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83.01</v>
      </c>
      <c r="P6" s="20">
        <f t="shared" si="3"/>
        <v>4.37</v>
      </c>
      <c r="Q6" s="20">
        <f t="shared" si="3"/>
        <v>94.3</v>
      </c>
      <c r="R6" s="20">
        <f t="shared" si="3"/>
        <v>3300</v>
      </c>
      <c r="S6" s="20">
        <f t="shared" si="3"/>
        <v>25531</v>
      </c>
      <c r="T6" s="20">
        <f t="shared" si="3"/>
        <v>241.09</v>
      </c>
      <c r="U6" s="20">
        <f t="shared" si="3"/>
        <v>105.9</v>
      </c>
      <c r="V6" s="20">
        <f t="shared" si="3"/>
        <v>1104</v>
      </c>
      <c r="W6" s="20">
        <f t="shared" si="3"/>
        <v>0.82</v>
      </c>
      <c r="X6" s="20">
        <f t="shared" si="3"/>
        <v>1346.34</v>
      </c>
      <c r="Y6" s="21">
        <f>IF(Y7="",NA(),Y7)</f>
        <v>112.07</v>
      </c>
      <c r="Z6" s="21">
        <f t="shared" ref="Z6:AH6" si="4">IF(Z7="",NA(),Z7)</f>
        <v>108.39</v>
      </c>
      <c r="AA6" s="21">
        <f t="shared" si="4"/>
        <v>136.99</v>
      </c>
      <c r="AB6" s="21">
        <f t="shared" si="4"/>
        <v>130.43</v>
      </c>
      <c r="AC6" s="21">
        <f t="shared" si="4"/>
        <v>141.38999999999999</v>
      </c>
      <c r="AD6" s="21">
        <f t="shared" si="4"/>
        <v>100.95</v>
      </c>
      <c r="AE6" s="21">
        <f t="shared" si="4"/>
        <v>101.77</v>
      </c>
      <c r="AF6" s="21">
        <f t="shared" si="4"/>
        <v>103.6</v>
      </c>
      <c r="AG6" s="21">
        <f t="shared" si="4"/>
        <v>106.37</v>
      </c>
      <c r="AH6" s="21">
        <f t="shared" si="4"/>
        <v>106.07</v>
      </c>
      <c r="AI6" s="20" t="str">
        <f>IF(AI7="","",IF(AI7="-","【-】","【"&amp;SUBSTITUTE(TEXT(AI7,"#,##0.00"),"-","△")&amp;"】"))</f>
        <v>【104.16】</v>
      </c>
      <c r="AJ6" s="20">
        <f>IF(AJ7="",NA(),AJ7)</f>
        <v>0</v>
      </c>
      <c r="AK6" s="20">
        <f t="shared" ref="AK6:AS6" si="5">IF(AK7="",NA(),AK7)</f>
        <v>0</v>
      </c>
      <c r="AL6" s="20">
        <f t="shared" si="5"/>
        <v>0</v>
      </c>
      <c r="AM6" s="20">
        <f t="shared" si="5"/>
        <v>0</v>
      </c>
      <c r="AN6" s="20">
        <f t="shared" si="5"/>
        <v>0</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32.26</v>
      </c>
      <c r="AV6" s="21">
        <f t="shared" ref="AV6:BD6" si="6">IF(AV7="",NA(),AV7)</f>
        <v>22.8</v>
      </c>
      <c r="AW6" s="21">
        <f t="shared" si="6"/>
        <v>25.96</v>
      </c>
      <c r="AX6" s="21">
        <f t="shared" si="6"/>
        <v>22.58</v>
      </c>
      <c r="AY6" s="21">
        <f t="shared" si="6"/>
        <v>35.82</v>
      </c>
      <c r="AZ6" s="21">
        <f t="shared" si="6"/>
        <v>29.91</v>
      </c>
      <c r="BA6" s="21">
        <f t="shared" si="6"/>
        <v>29.54</v>
      </c>
      <c r="BB6" s="21">
        <f t="shared" si="6"/>
        <v>26.99</v>
      </c>
      <c r="BC6" s="21">
        <f t="shared" si="6"/>
        <v>29.13</v>
      </c>
      <c r="BD6" s="21">
        <f t="shared" si="6"/>
        <v>35.69</v>
      </c>
      <c r="BE6" s="20" t="str">
        <f>IF(BE7="","",IF(BE7="-","【-】","【"&amp;SUBSTITUTE(TEXT(BE7,"#,##0.00"),"-","△")&amp;"】"))</f>
        <v>【34.77】</v>
      </c>
      <c r="BF6" s="20">
        <f>IF(BF7="",NA(),BF7)</f>
        <v>0</v>
      </c>
      <c r="BG6" s="21">
        <f t="shared" ref="BG6:BO6" si="7">IF(BG7="",NA(),BG7)</f>
        <v>980.58</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66.260000000000005</v>
      </c>
      <c r="BR6" s="21">
        <f t="shared" ref="BR6:BZ6" si="8">IF(BR7="",NA(),BR7)</f>
        <v>44.49</v>
      </c>
      <c r="BS6" s="21">
        <f t="shared" si="8"/>
        <v>67.45</v>
      </c>
      <c r="BT6" s="21">
        <f t="shared" si="8"/>
        <v>44.53</v>
      </c>
      <c r="BU6" s="21">
        <f t="shared" si="8"/>
        <v>49.81</v>
      </c>
      <c r="BV6" s="21">
        <f t="shared" si="8"/>
        <v>59.8</v>
      </c>
      <c r="BW6" s="21">
        <f t="shared" si="8"/>
        <v>57.77</v>
      </c>
      <c r="BX6" s="21">
        <f t="shared" si="8"/>
        <v>57.31</v>
      </c>
      <c r="BY6" s="21">
        <f t="shared" si="8"/>
        <v>57.08</v>
      </c>
      <c r="BZ6" s="21">
        <f t="shared" si="8"/>
        <v>56.26</v>
      </c>
      <c r="CA6" s="20" t="str">
        <f>IF(CA7="","",IF(CA7="-","【-】","【"&amp;SUBSTITUTE(TEXT(CA7,"#,##0.00"),"-","△")&amp;"】"))</f>
        <v>【60.65】</v>
      </c>
      <c r="CB6" s="21">
        <f>IF(CB7="",NA(),CB7)</f>
        <v>248.57</v>
      </c>
      <c r="CC6" s="21">
        <f t="shared" ref="CC6:CK6" si="9">IF(CC7="",NA(),CC7)</f>
        <v>372.83</v>
      </c>
      <c r="CD6" s="21">
        <f t="shared" si="9"/>
        <v>247.67</v>
      </c>
      <c r="CE6" s="21">
        <f t="shared" si="9"/>
        <v>375.28</v>
      </c>
      <c r="CF6" s="21">
        <f t="shared" si="9"/>
        <v>337.37</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62.35</v>
      </c>
      <c r="CN6" s="21">
        <f t="shared" ref="CN6:CV6" si="10">IF(CN7="",NA(),CN7)</f>
        <v>51.36</v>
      </c>
      <c r="CO6" s="21">
        <f t="shared" si="10"/>
        <v>48.85</v>
      </c>
      <c r="CP6" s="21">
        <f t="shared" si="10"/>
        <v>49.69</v>
      </c>
      <c r="CQ6" s="21">
        <f t="shared" si="10"/>
        <v>50.1</v>
      </c>
      <c r="CR6" s="21">
        <f t="shared" si="10"/>
        <v>51.75</v>
      </c>
      <c r="CS6" s="21">
        <f t="shared" si="10"/>
        <v>50.68</v>
      </c>
      <c r="CT6" s="21">
        <f t="shared" si="10"/>
        <v>50.14</v>
      </c>
      <c r="CU6" s="21">
        <f t="shared" si="10"/>
        <v>54.83</v>
      </c>
      <c r="CV6" s="21">
        <f t="shared" si="10"/>
        <v>66.53</v>
      </c>
      <c r="CW6" s="20" t="str">
        <f>IF(CW7="","",IF(CW7="-","【-】","【"&amp;SUBSTITUTE(TEXT(CW7,"#,##0.00"),"-","△")&amp;"】"))</f>
        <v>【61.14】</v>
      </c>
      <c r="CX6" s="21">
        <f>IF(CX7="",NA(),CX7)</f>
        <v>79.81</v>
      </c>
      <c r="CY6" s="21">
        <f t="shared" ref="CY6:DG6" si="11">IF(CY7="",NA(),CY7)</f>
        <v>81.84</v>
      </c>
      <c r="CZ6" s="21">
        <f t="shared" si="11"/>
        <v>83.53</v>
      </c>
      <c r="DA6" s="21">
        <f t="shared" si="11"/>
        <v>84.41</v>
      </c>
      <c r="DB6" s="21">
        <f t="shared" si="11"/>
        <v>85.69</v>
      </c>
      <c r="DC6" s="21">
        <f t="shared" si="11"/>
        <v>84.84</v>
      </c>
      <c r="DD6" s="21">
        <f t="shared" si="11"/>
        <v>84.86</v>
      </c>
      <c r="DE6" s="21">
        <f t="shared" si="11"/>
        <v>84.98</v>
      </c>
      <c r="DF6" s="21">
        <f t="shared" si="11"/>
        <v>84.7</v>
      </c>
      <c r="DG6" s="21">
        <f t="shared" si="11"/>
        <v>84.67</v>
      </c>
      <c r="DH6" s="20" t="str">
        <f>IF(DH7="","",IF(DH7="-","【-】","【"&amp;SUBSTITUTE(TEXT(DH7,"#,##0.00"),"-","△")&amp;"】"))</f>
        <v>【86.91】</v>
      </c>
      <c r="DI6" s="21">
        <f>IF(DI7="",NA(),DI7)</f>
        <v>13.76</v>
      </c>
      <c r="DJ6" s="21">
        <f t="shared" ref="DJ6:DR6" si="12">IF(DJ7="",NA(),DJ7)</f>
        <v>16.809999999999999</v>
      </c>
      <c r="DK6" s="21">
        <f t="shared" si="12"/>
        <v>19.52</v>
      </c>
      <c r="DL6" s="21">
        <f t="shared" si="12"/>
        <v>22.19</v>
      </c>
      <c r="DM6" s="21">
        <f t="shared" si="12"/>
        <v>24.86</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2">
      <c r="A7" s="14"/>
      <c r="B7" s="23">
        <v>2021</v>
      </c>
      <c r="C7" s="23">
        <v>52060</v>
      </c>
      <c r="D7" s="23">
        <v>46</v>
      </c>
      <c r="E7" s="23">
        <v>17</v>
      </c>
      <c r="F7" s="23">
        <v>5</v>
      </c>
      <c r="G7" s="23">
        <v>0</v>
      </c>
      <c r="H7" s="23" t="s">
        <v>96</v>
      </c>
      <c r="I7" s="23" t="s">
        <v>97</v>
      </c>
      <c r="J7" s="23" t="s">
        <v>98</v>
      </c>
      <c r="K7" s="23" t="s">
        <v>99</v>
      </c>
      <c r="L7" s="23" t="s">
        <v>100</v>
      </c>
      <c r="M7" s="23" t="s">
        <v>101</v>
      </c>
      <c r="N7" s="24" t="s">
        <v>102</v>
      </c>
      <c r="O7" s="24">
        <v>83.01</v>
      </c>
      <c r="P7" s="24">
        <v>4.37</v>
      </c>
      <c r="Q7" s="24">
        <v>94.3</v>
      </c>
      <c r="R7" s="24">
        <v>3300</v>
      </c>
      <c r="S7" s="24">
        <v>25531</v>
      </c>
      <c r="T7" s="24">
        <v>241.09</v>
      </c>
      <c r="U7" s="24">
        <v>105.9</v>
      </c>
      <c r="V7" s="24">
        <v>1104</v>
      </c>
      <c r="W7" s="24">
        <v>0.82</v>
      </c>
      <c r="X7" s="24">
        <v>1346.34</v>
      </c>
      <c r="Y7" s="24">
        <v>112.07</v>
      </c>
      <c r="Z7" s="24">
        <v>108.39</v>
      </c>
      <c r="AA7" s="24">
        <v>136.99</v>
      </c>
      <c r="AB7" s="24">
        <v>130.43</v>
      </c>
      <c r="AC7" s="24">
        <v>141.38999999999999</v>
      </c>
      <c r="AD7" s="24">
        <v>100.95</v>
      </c>
      <c r="AE7" s="24">
        <v>101.77</v>
      </c>
      <c r="AF7" s="24">
        <v>103.6</v>
      </c>
      <c r="AG7" s="24">
        <v>106.37</v>
      </c>
      <c r="AH7" s="24">
        <v>106.07</v>
      </c>
      <c r="AI7" s="24">
        <v>104.16</v>
      </c>
      <c r="AJ7" s="24">
        <v>0</v>
      </c>
      <c r="AK7" s="24">
        <v>0</v>
      </c>
      <c r="AL7" s="24">
        <v>0</v>
      </c>
      <c r="AM7" s="24">
        <v>0</v>
      </c>
      <c r="AN7" s="24">
        <v>0</v>
      </c>
      <c r="AO7" s="24">
        <v>224.04</v>
      </c>
      <c r="AP7" s="24">
        <v>227.4</v>
      </c>
      <c r="AQ7" s="24">
        <v>193.99</v>
      </c>
      <c r="AR7" s="24">
        <v>139.02000000000001</v>
      </c>
      <c r="AS7" s="24">
        <v>132.04</v>
      </c>
      <c r="AT7" s="24">
        <v>128.22999999999999</v>
      </c>
      <c r="AU7" s="24">
        <v>32.26</v>
      </c>
      <c r="AV7" s="24">
        <v>22.8</v>
      </c>
      <c r="AW7" s="24">
        <v>25.96</v>
      </c>
      <c r="AX7" s="24">
        <v>22.58</v>
      </c>
      <c r="AY7" s="24">
        <v>35.82</v>
      </c>
      <c r="AZ7" s="24">
        <v>29.91</v>
      </c>
      <c r="BA7" s="24">
        <v>29.54</v>
      </c>
      <c r="BB7" s="24">
        <v>26.99</v>
      </c>
      <c r="BC7" s="24">
        <v>29.13</v>
      </c>
      <c r="BD7" s="24">
        <v>35.69</v>
      </c>
      <c r="BE7" s="24">
        <v>34.770000000000003</v>
      </c>
      <c r="BF7" s="24">
        <v>0</v>
      </c>
      <c r="BG7" s="24">
        <v>980.58</v>
      </c>
      <c r="BH7" s="24">
        <v>0</v>
      </c>
      <c r="BI7" s="24">
        <v>0</v>
      </c>
      <c r="BJ7" s="24">
        <v>0</v>
      </c>
      <c r="BK7" s="24">
        <v>855.8</v>
      </c>
      <c r="BL7" s="24">
        <v>789.46</v>
      </c>
      <c r="BM7" s="24">
        <v>826.83</v>
      </c>
      <c r="BN7" s="24">
        <v>867.83</v>
      </c>
      <c r="BO7" s="24">
        <v>791.76</v>
      </c>
      <c r="BP7" s="24">
        <v>786.37</v>
      </c>
      <c r="BQ7" s="24">
        <v>66.260000000000005</v>
      </c>
      <c r="BR7" s="24">
        <v>44.49</v>
      </c>
      <c r="BS7" s="24">
        <v>67.45</v>
      </c>
      <c r="BT7" s="24">
        <v>44.53</v>
      </c>
      <c r="BU7" s="24">
        <v>49.81</v>
      </c>
      <c r="BV7" s="24">
        <v>59.8</v>
      </c>
      <c r="BW7" s="24">
        <v>57.77</v>
      </c>
      <c r="BX7" s="24">
        <v>57.31</v>
      </c>
      <c r="BY7" s="24">
        <v>57.08</v>
      </c>
      <c r="BZ7" s="24">
        <v>56.26</v>
      </c>
      <c r="CA7" s="24">
        <v>60.65</v>
      </c>
      <c r="CB7" s="24">
        <v>248.57</v>
      </c>
      <c r="CC7" s="24">
        <v>372.83</v>
      </c>
      <c r="CD7" s="24">
        <v>247.67</v>
      </c>
      <c r="CE7" s="24">
        <v>375.28</v>
      </c>
      <c r="CF7" s="24">
        <v>337.37</v>
      </c>
      <c r="CG7" s="24">
        <v>263.76</v>
      </c>
      <c r="CH7" s="24">
        <v>274.35000000000002</v>
      </c>
      <c r="CI7" s="24">
        <v>273.52</v>
      </c>
      <c r="CJ7" s="24">
        <v>274.99</v>
      </c>
      <c r="CK7" s="24">
        <v>282.08999999999997</v>
      </c>
      <c r="CL7" s="24">
        <v>256.97000000000003</v>
      </c>
      <c r="CM7" s="24">
        <v>62.35</v>
      </c>
      <c r="CN7" s="24">
        <v>51.36</v>
      </c>
      <c r="CO7" s="24">
        <v>48.85</v>
      </c>
      <c r="CP7" s="24">
        <v>49.69</v>
      </c>
      <c r="CQ7" s="24">
        <v>50.1</v>
      </c>
      <c r="CR7" s="24">
        <v>51.75</v>
      </c>
      <c r="CS7" s="24">
        <v>50.68</v>
      </c>
      <c r="CT7" s="24">
        <v>50.14</v>
      </c>
      <c r="CU7" s="24">
        <v>54.83</v>
      </c>
      <c r="CV7" s="24">
        <v>66.53</v>
      </c>
      <c r="CW7" s="24">
        <v>61.14</v>
      </c>
      <c r="CX7" s="24">
        <v>79.81</v>
      </c>
      <c r="CY7" s="24">
        <v>81.84</v>
      </c>
      <c r="CZ7" s="24">
        <v>83.53</v>
      </c>
      <c r="DA7" s="24">
        <v>84.41</v>
      </c>
      <c r="DB7" s="24">
        <v>85.69</v>
      </c>
      <c r="DC7" s="24">
        <v>84.84</v>
      </c>
      <c r="DD7" s="24">
        <v>84.86</v>
      </c>
      <c r="DE7" s="24">
        <v>84.98</v>
      </c>
      <c r="DF7" s="24">
        <v>84.7</v>
      </c>
      <c r="DG7" s="24">
        <v>84.67</v>
      </c>
      <c r="DH7" s="24">
        <v>86.91</v>
      </c>
      <c r="DI7" s="24">
        <v>13.76</v>
      </c>
      <c r="DJ7" s="24">
        <v>16.809999999999999</v>
      </c>
      <c r="DK7" s="24">
        <v>19.52</v>
      </c>
      <c r="DL7" s="24">
        <v>22.19</v>
      </c>
      <c r="DM7" s="24">
        <v>24.86</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KIGYO13U</cp:lastModifiedBy>
  <dcterms:created xsi:type="dcterms:W3CDTF">2023-01-12T23:42:44Z</dcterms:created>
  <dcterms:modified xsi:type="dcterms:W3CDTF">2023-01-18T04:17:17Z</dcterms:modified>
  <cp:category/>
</cp:coreProperties>
</file>