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mc:AlternateContent xmlns:mc="http://schemas.openxmlformats.org/markup-compatibility/2006">
    <mc:Choice Requires="x15">
      <x15ac:absPath xmlns:x15ac="http://schemas.microsoft.com/office/spreadsheetml/2010/11/ac" url="\\192.168.20.250\経理\佐々木\報告等（経理関係）\R4\経営比較分析表\提出用\1.18【経営比較分析表】2021_052060_46_1718\"/>
    </mc:Choice>
  </mc:AlternateContent>
  <xr:revisionPtr revIDLastSave="0" documentId="13_ncr:1_{37DE2AF9-7511-47EC-A3A0-0DE92A5F3479}" xr6:coauthVersionLast="46" xr6:coauthVersionMax="46" xr10:uidLastSave="{00000000-0000-0000-0000-000000000000}"/>
  <workbookProtection workbookAlgorithmName="SHA-512" workbookHashValue="xYBWnD5bXyglDOltqwH27R99elu35MpxBiuBKSn+oBQ+U167KPwOzfQAxvEG9K+/YdaV+uq96QzHz05tHUmWHA==" workbookSaltValue="H2SGmGn4M4TqxK55/ct+pg==" workbookSpinCount="100000" lockStructure="1"/>
  <bookViews>
    <workbookView xWindow="7300" yWindow="310" windowWidth="11390" windowHeight="9580" xr2:uid="{00000000-000D-0000-FFFF-FFFF00000000}"/>
  </bookViews>
  <sheets>
    <sheet name="法適用_下水道事業" sheetId="4" r:id="rId1"/>
    <sheet name="データ" sheetId="5" state="hidden"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BB10" i="4" s="1"/>
  <c r="W6" i="5"/>
  <c r="V6" i="5"/>
  <c r="AL10" i="4" s="1"/>
  <c r="U6" i="5"/>
  <c r="T6" i="5"/>
  <c r="S6" i="5"/>
  <c r="AL8" i="4" s="1"/>
  <c r="R6" i="5"/>
  <c r="Q6" i="5"/>
  <c r="P6" i="5"/>
  <c r="O6" i="5"/>
  <c r="I10" i="4" s="1"/>
  <c r="N6" i="5"/>
  <c r="M6" i="5"/>
  <c r="L6" i="5"/>
  <c r="W8" i="4" s="1"/>
  <c r="K6" i="5"/>
  <c r="J6" i="5"/>
  <c r="I8" i="4" s="1"/>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I85" i="4"/>
  <c r="G85" i="4"/>
  <c r="E85" i="4"/>
  <c r="AT10" i="4"/>
  <c r="AD10" i="4"/>
  <c r="W10" i="4"/>
  <c r="P10" i="4"/>
  <c r="B10" i="4"/>
  <c r="BB8" i="4"/>
  <c r="AT8" i="4"/>
  <c r="AD8" i="4"/>
  <c r="P8" i="4"/>
  <c r="B8" i="4"/>
  <c r="B6" i="4"/>
</calcChain>
</file>

<file path=xl/sharedStrings.xml><?xml version="1.0" encoding="utf-8"?>
<sst xmlns="http://schemas.openxmlformats.org/spreadsheetml/2006/main" count="231" uniqueCount="117">
  <si>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</si>
  <si>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</si>
  <si>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</si>
  <si>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</si>
  <si>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</si>
  <si>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</si>
  <si>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</si>
  <si>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</si>
  <si>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</si>
  <si>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</si>
  <si>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</si>
  <si>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</si>
  <si>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</si>
  <si>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</si>
  <si>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</si>
  <si>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</si>
  <si>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</si>
  <si>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</si>
  <si>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</si>
  <si>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</si>
  <si>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</si>
  <si>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</si>
  <si>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</si>
  <si>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</si>
  <si>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</si>
  <si>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</si>
  <si>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</si>
  <si>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</si>
  <si>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</si>
  <si>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</si>
  <si>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</si>
  <si>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</si>
  <si>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</si>
  <si>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</si>
  <si>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</si>
  <si>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</si>
  <si>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</si>
  <si>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</si>
  <si>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</si>
  <si>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</si>
  <si>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</si>
  <si>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</si>
  <si>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</si>
  <si>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</si>
  <si>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</si>
  <si>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</si>
  <si>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</si>
  <si>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</si>
  <si>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</si>
  <si>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</si>
  <si>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</si>
  <si>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</si>
  <si>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</si>
  <si>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</si>
  <si>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</si>
  <si>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</si>
  <si>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</si>
  <si>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</si>
  <si>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</si>
  <si>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</si>
  <si>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</si>
  <si>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</si>
  <si>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</si>
  <si>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</si>
  <si>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</si>
  <si>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</si>
  <si>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</si>
  <si>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</si>
  <si>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</si>
  <si>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</si>
  <si>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</si>
  <si>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</si>
  <si>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</si>
  <si>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</si>
  <si>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</si>
  <si>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</si>
  <si>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</si>
  <si>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</si>
  <si>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</si>
  <si>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</si>
  <si>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</si>
  <si>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</si>
  <si>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</si>
  <si>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</si>
  <si>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</si>
  <si>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</si>
  <si>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</si>
  <si>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</si>
  <si>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</si>
  <si>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</si>
  <si>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</si>
  <si>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</si>
  <si>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</si>
  <si>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</si>
  <si>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</si>
  <si>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</si>
  <si>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秋田県　男鹿市</t>
  </si>
  <si>
    <t>法適用</t>
  </si>
  <si>
    <t>下水道事業</t>
  </si>
  <si>
    <t>農業集落排水</t>
  </si>
  <si>
    <t>F2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</si>
  <si>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</si>
  <si>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</si>
  <si>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</si>
  <si>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</si>
  <si>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</si>
  <si>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</si>
  <si>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</si>
  <si>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</si>
  <si>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</si>
  <si>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</si>
  <si>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</si>
  <si>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</si>
  <si>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</si>
  <si>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○経常収支比率は141.39%となっているが、使用料収入以外の一般会計補助金が経常収益の約62%を占めているため、今後も個別訪問等により水洗化率の向上を図り、使用料収入の増加に努める。
○流動比率は、100%以上であることが必要とされているが、本市は35.82%となっている。これは翌年度償還の企業債等が流動負債へ計上されているためで、その企業債等を除いた比率は、219.30%となり100%を上回っている。
○経費回収率及び汚水処理原価は、類似団体と比較すると経費回収率は低くなっており、汚水処理原価は高くなっている。今後も引き続き経費削減により経営改善に努める。
〇水洗化率は85.69％と類似団体84.67％と近い数値になっているが、今後も下水道未接続世帯を個別訪問し、使用料収入の増加並びに水洗化率の向上に努める。</t>
    <phoneticPr fontId="4"/>
  </si>
  <si>
    <t>○有形固定資産減価償却率は24.86%と類似団体21.85%に比べて上回っている。これは保有資産の減価償却がどの程度進んでいるかを示しているもので、類似団体と比較すると老朽化が進んでいると考えている。
○管渠改善率について、本市は耐用年数を経過した管渠はないため、管渠改善率は0.0%となっている。</t>
    <phoneticPr fontId="4"/>
  </si>
  <si>
    <t>　本市の農業集落排水事業は、すでに整備事業が概成しており、水洗化率も類似団体並みとなっているものの、今後も経営戦略に基づき、経費削減と合わせて個別訪問等により水洗化率の向上を図り、使用料収入の増加に努め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</si>
</sst>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9A1-4FD6-90C5-69753254DD79}"/>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0.01</c:v>
                </c:pt>
                <c:pt idx="2">
                  <c:v>0.02</c:v>
                </c:pt>
                <c:pt idx="3">
                  <c:v>0.25</c:v>
                </c:pt>
                <c:pt idx="4">
                  <c:v>0.05</c:v>
                </c:pt>
              </c:numCache>
            </c:numRef>
          </c:val>
          <c:smooth val="0"/>
          <c:extLst>
            <c:ext xmlns:c16="http://schemas.microsoft.com/office/drawing/2014/chart" uri="{C3380CC4-5D6E-409C-BE32-E72D297353CC}">
              <c16:uniqueId val="{00000001-B9A1-4FD6-90C5-69753254DD79}"/>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62.35</c:v>
                </c:pt>
                <c:pt idx="1">
                  <c:v>51.36</c:v>
                </c:pt>
                <c:pt idx="2">
                  <c:v>48.85</c:v>
                </c:pt>
                <c:pt idx="3">
                  <c:v>49.69</c:v>
                </c:pt>
                <c:pt idx="4">
                  <c:v>50.1</c:v>
                </c:pt>
              </c:numCache>
            </c:numRef>
          </c:val>
          <c:extLst>
            <c:ext xmlns:c16="http://schemas.microsoft.com/office/drawing/2014/chart" uri="{C3380CC4-5D6E-409C-BE32-E72D297353CC}">
              <c16:uniqueId val="{00000000-75F1-49D6-B6D6-047660BB4CAF}"/>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51.75</c:v>
                </c:pt>
                <c:pt idx="1">
                  <c:v>50.68</c:v>
                </c:pt>
                <c:pt idx="2">
                  <c:v>50.14</c:v>
                </c:pt>
                <c:pt idx="3">
                  <c:v>54.83</c:v>
                </c:pt>
                <c:pt idx="4">
                  <c:v>66.53</c:v>
                </c:pt>
              </c:numCache>
            </c:numRef>
          </c:val>
          <c:smooth val="0"/>
          <c:extLst>
            <c:ext xmlns:c16="http://schemas.microsoft.com/office/drawing/2014/chart" uri="{C3380CC4-5D6E-409C-BE32-E72D297353CC}">
              <c16:uniqueId val="{00000001-75F1-49D6-B6D6-047660BB4CAF}"/>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79.81</c:v>
                </c:pt>
                <c:pt idx="1">
                  <c:v>81.84</c:v>
                </c:pt>
                <c:pt idx="2">
                  <c:v>83.53</c:v>
                </c:pt>
                <c:pt idx="3">
                  <c:v>84.41</c:v>
                </c:pt>
                <c:pt idx="4">
                  <c:v>85.69</c:v>
                </c:pt>
              </c:numCache>
            </c:numRef>
          </c:val>
          <c:extLst>
            <c:ext xmlns:c16="http://schemas.microsoft.com/office/drawing/2014/chart" uri="{C3380CC4-5D6E-409C-BE32-E72D297353CC}">
              <c16:uniqueId val="{00000000-81F6-4413-A16A-5AC22412D1BE}"/>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84.84</c:v>
                </c:pt>
                <c:pt idx="1">
                  <c:v>84.86</c:v>
                </c:pt>
                <c:pt idx="2">
                  <c:v>84.98</c:v>
                </c:pt>
                <c:pt idx="3">
                  <c:v>84.7</c:v>
                </c:pt>
                <c:pt idx="4">
                  <c:v>84.67</c:v>
                </c:pt>
              </c:numCache>
            </c:numRef>
          </c:val>
          <c:smooth val="0"/>
          <c:extLst>
            <c:ext xmlns:c16="http://schemas.microsoft.com/office/drawing/2014/chart" uri="{C3380CC4-5D6E-409C-BE32-E72D297353CC}">
              <c16:uniqueId val="{00000001-81F6-4413-A16A-5AC22412D1BE}"/>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112.07</c:v>
                </c:pt>
                <c:pt idx="1">
                  <c:v>108.39</c:v>
                </c:pt>
                <c:pt idx="2">
                  <c:v>136.99</c:v>
                </c:pt>
                <c:pt idx="3">
                  <c:v>130.43</c:v>
                </c:pt>
                <c:pt idx="4">
                  <c:v>141.38999999999999</c:v>
                </c:pt>
              </c:numCache>
            </c:numRef>
          </c:val>
          <c:extLst>
            <c:ext xmlns:c16="http://schemas.microsoft.com/office/drawing/2014/chart" uri="{C3380CC4-5D6E-409C-BE32-E72D297353CC}">
              <c16:uniqueId val="{00000000-6512-488F-BC20-34630F3614F4}"/>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100.95</c:v>
                </c:pt>
                <c:pt idx="1">
                  <c:v>101.77</c:v>
                </c:pt>
                <c:pt idx="2">
                  <c:v>103.6</c:v>
                </c:pt>
                <c:pt idx="3">
                  <c:v>106.37</c:v>
                </c:pt>
                <c:pt idx="4">
                  <c:v>106.07</c:v>
                </c:pt>
              </c:numCache>
            </c:numRef>
          </c:val>
          <c:smooth val="0"/>
          <c:extLst>
            <c:ext xmlns:c16="http://schemas.microsoft.com/office/drawing/2014/chart" uri="{C3380CC4-5D6E-409C-BE32-E72D297353CC}">
              <c16:uniqueId val="{00000001-6512-488F-BC20-34630F3614F4}"/>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13.76</c:v>
                </c:pt>
                <c:pt idx="1">
                  <c:v>16.809999999999999</c:v>
                </c:pt>
                <c:pt idx="2">
                  <c:v>19.52</c:v>
                </c:pt>
                <c:pt idx="3">
                  <c:v>22.19</c:v>
                </c:pt>
                <c:pt idx="4">
                  <c:v>24.86</c:v>
                </c:pt>
              </c:numCache>
            </c:numRef>
          </c:val>
          <c:extLst>
            <c:ext xmlns:c16="http://schemas.microsoft.com/office/drawing/2014/chart" uri="{C3380CC4-5D6E-409C-BE32-E72D297353CC}">
              <c16:uniqueId val="{00000000-8E22-4BD1-B230-9CD9B513D8DA}"/>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24.87</c:v>
                </c:pt>
                <c:pt idx="1">
                  <c:v>24.13</c:v>
                </c:pt>
                <c:pt idx="2">
                  <c:v>23.06</c:v>
                </c:pt>
                <c:pt idx="3">
                  <c:v>20.34</c:v>
                </c:pt>
                <c:pt idx="4">
                  <c:v>21.85</c:v>
                </c:pt>
              </c:numCache>
            </c:numRef>
          </c:val>
          <c:smooth val="0"/>
          <c:extLst>
            <c:ext xmlns:c16="http://schemas.microsoft.com/office/drawing/2014/chart" uri="{C3380CC4-5D6E-409C-BE32-E72D297353CC}">
              <c16:uniqueId val="{00000001-8E22-4BD1-B230-9CD9B513D8DA}"/>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DAE-4924-ABD7-AC8F47119D9C}"/>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7DAE-4924-ABD7-AC8F47119D9C}"/>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307-4AFE-ABCB-92A8A8209767}"/>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224.04</c:v>
                </c:pt>
                <c:pt idx="1">
                  <c:v>227.4</c:v>
                </c:pt>
                <c:pt idx="2">
                  <c:v>193.99</c:v>
                </c:pt>
                <c:pt idx="3">
                  <c:v>139.02000000000001</c:v>
                </c:pt>
                <c:pt idx="4">
                  <c:v>132.04</c:v>
                </c:pt>
              </c:numCache>
            </c:numRef>
          </c:val>
          <c:smooth val="0"/>
          <c:extLst>
            <c:ext xmlns:c16="http://schemas.microsoft.com/office/drawing/2014/chart" uri="{C3380CC4-5D6E-409C-BE32-E72D297353CC}">
              <c16:uniqueId val="{00000001-6307-4AFE-ABCB-92A8A8209767}"/>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32.26</c:v>
                </c:pt>
                <c:pt idx="1">
                  <c:v>22.8</c:v>
                </c:pt>
                <c:pt idx="2">
                  <c:v>25.96</c:v>
                </c:pt>
                <c:pt idx="3">
                  <c:v>22.58</c:v>
                </c:pt>
                <c:pt idx="4">
                  <c:v>35.82</c:v>
                </c:pt>
              </c:numCache>
            </c:numRef>
          </c:val>
          <c:extLst>
            <c:ext xmlns:c16="http://schemas.microsoft.com/office/drawing/2014/chart" uri="{C3380CC4-5D6E-409C-BE32-E72D297353CC}">
              <c16:uniqueId val="{00000000-314D-4FF5-927A-1140D72B4953}"/>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29.91</c:v>
                </c:pt>
                <c:pt idx="1">
                  <c:v>29.54</c:v>
                </c:pt>
                <c:pt idx="2">
                  <c:v>26.99</c:v>
                </c:pt>
                <c:pt idx="3">
                  <c:v>29.13</c:v>
                </c:pt>
                <c:pt idx="4">
                  <c:v>35.69</c:v>
                </c:pt>
              </c:numCache>
            </c:numRef>
          </c:val>
          <c:smooth val="0"/>
          <c:extLst>
            <c:ext xmlns:c16="http://schemas.microsoft.com/office/drawing/2014/chart" uri="{C3380CC4-5D6E-409C-BE32-E72D297353CC}">
              <c16:uniqueId val="{00000001-314D-4FF5-927A-1140D72B4953}"/>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formatCode="#,##0.00;&quot;△&quot;#,##0.00">
                  <c:v>0</c:v>
                </c:pt>
                <c:pt idx="1">
                  <c:v>980.58</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CBC1-4073-ABFC-3671AE27B1A8}"/>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855.8</c:v>
                </c:pt>
                <c:pt idx="1">
                  <c:v>789.46</c:v>
                </c:pt>
                <c:pt idx="2">
                  <c:v>826.83</c:v>
                </c:pt>
                <c:pt idx="3">
                  <c:v>867.83</c:v>
                </c:pt>
                <c:pt idx="4">
                  <c:v>791.76</c:v>
                </c:pt>
              </c:numCache>
            </c:numRef>
          </c:val>
          <c:smooth val="0"/>
          <c:extLst>
            <c:ext xmlns:c16="http://schemas.microsoft.com/office/drawing/2014/chart" uri="{C3380CC4-5D6E-409C-BE32-E72D297353CC}">
              <c16:uniqueId val="{00000001-CBC1-4073-ABFC-3671AE27B1A8}"/>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66.260000000000005</c:v>
                </c:pt>
                <c:pt idx="1">
                  <c:v>44.49</c:v>
                </c:pt>
                <c:pt idx="2">
                  <c:v>67.45</c:v>
                </c:pt>
                <c:pt idx="3">
                  <c:v>44.53</c:v>
                </c:pt>
                <c:pt idx="4">
                  <c:v>49.81</c:v>
                </c:pt>
              </c:numCache>
            </c:numRef>
          </c:val>
          <c:extLst>
            <c:ext xmlns:c16="http://schemas.microsoft.com/office/drawing/2014/chart" uri="{C3380CC4-5D6E-409C-BE32-E72D297353CC}">
              <c16:uniqueId val="{00000000-ECDD-49E3-ADB0-68BB869289E7}"/>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59.8</c:v>
                </c:pt>
                <c:pt idx="1">
                  <c:v>57.77</c:v>
                </c:pt>
                <c:pt idx="2">
                  <c:v>57.31</c:v>
                </c:pt>
                <c:pt idx="3">
                  <c:v>57.08</c:v>
                </c:pt>
                <c:pt idx="4">
                  <c:v>56.26</c:v>
                </c:pt>
              </c:numCache>
            </c:numRef>
          </c:val>
          <c:smooth val="0"/>
          <c:extLst>
            <c:ext xmlns:c16="http://schemas.microsoft.com/office/drawing/2014/chart" uri="{C3380CC4-5D6E-409C-BE32-E72D297353CC}">
              <c16:uniqueId val="{00000001-ECDD-49E3-ADB0-68BB869289E7}"/>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248.57</c:v>
                </c:pt>
                <c:pt idx="1">
                  <c:v>372.83</c:v>
                </c:pt>
                <c:pt idx="2">
                  <c:v>247.67</c:v>
                </c:pt>
                <c:pt idx="3">
                  <c:v>375.28</c:v>
                </c:pt>
                <c:pt idx="4">
                  <c:v>337.37</c:v>
                </c:pt>
              </c:numCache>
            </c:numRef>
          </c:val>
          <c:extLst>
            <c:ext xmlns:c16="http://schemas.microsoft.com/office/drawing/2014/chart" uri="{C3380CC4-5D6E-409C-BE32-E72D297353CC}">
              <c16:uniqueId val="{00000000-BB10-44FF-AA4F-9B36BD3F8954}"/>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263.76</c:v>
                </c:pt>
                <c:pt idx="1">
                  <c:v>274.35000000000002</c:v>
                </c:pt>
                <c:pt idx="2">
                  <c:v>273.52</c:v>
                </c:pt>
                <c:pt idx="3">
                  <c:v>274.99</c:v>
                </c:pt>
                <c:pt idx="4">
                  <c:v>282.08999999999997</c:v>
                </c:pt>
              </c:numCache>
            </c:numRef>
          </c:val>
          <c:smooth val="0"/>
          <c:extLst>
            <c:ext xmlns:c16="http://schemas.microsoft.com/office/drawing/2014/chart" uri="{C3380CC4-5D6E-409C-BE32-E72D297353CC}">
              <c16:uniqueId val="{00000001-BB10-44FF-AA4F-9B36BD3F8954}"/>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【104.16】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【128.23】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【34.77】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【786.37】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【86.91】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【61.14】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【256.97】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【24.95】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Y55" zoomScaleNormal="100" workbookViewId="0">
      <selection activeCell="BL66" sqref="BL66:BZ82"/>
    </sheetView>
  </sheetViews>
  <sheetFormatPr defaultColWidth="2.6328125" defaultRowHeight="13" x14ac:dyDescent="0.2"/>
  <cols>
    <col min="1" max="1" width="2.6328125" customWidth="1"/>
    <col min="2" max="62" width="3.7265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70" t="s">
        <v>0</v>
      </c>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0"/>
      <c r="AW2" s="70"/>
      <c r="AX2" s="70"/>
      <c r="AY2" s="70"/>
      <c r="AZ2" s="70"/>
      <c r="BA2" s="70"/>
      <c r="BB2" s="70"/>
      <c r="BC2" s="70"/>
      <c r="BD2" s="70"/>
      <c r="BE2" s="70"/>
      <c r="BF2" s="70"/>
      <c r="BG2" s="70"/>
      <c r="BH2" s="70"/>
      <c r="BI2" s="70"/>
      <c r="BJ2" s="70"/>
      <c r="BK2" s="70"/>
      <c r="BL2" s="70"/>
      <c r="BM2" s="70"/>
      <c r="BN2" s="70"/>
      <c r="BO2" s="70"/>
      <c r="BP2" s="70"/>
      <c r="BQ2" s="70"/>
      <c r="BR2" s="70"/>
      <c r="BS2" s="70"/>
      <c r="BT2" s="70"/>
      <c r="BU2" s="70"/>
      <c r="BV2" s="70"/>
      <c r="BW2" s="70"/>
      <c r="BX2" s="70"/>
      <c r="BY2" s="70"/>
      <c r="BZ2" s="70"/>
    </row>
    <row r="3" spans="1:78" ht="9.75" customHeight="1" x14ac:dyDescent="0.2">
      <c r="A3" s="2"/>
      <c r="B3" s="70"/>
      <c r="C3" s="70"/>
      <c r="D3" s="70"/>
      <c r="E3" s="70"/>
      <c r="F3" s="70"/>
      <c r="G3" s="70"/>
      <c r="H3" s="70"/>
      <c r="I3" s="70"/>
      <c r="J3" s="70"/>
      <c r="K3" s="70"/>
      <c r="L3" s="70"/>
      <c r="M3" s="70"/>
      <c r="N3" s="70"/>
      <c r="O3" s="70"/>
      <c r="P3" s="70"/>
      <c r="Q3" s="70"/>
      <c r="R3" s="70"/>
      <c r="S3" s="70"/>
      <c r="T3" s="70"/>
      <c r="U3" s="70"/>
      <c r="V3" s="70"/>
      <c r="W3" s="70"/>
      <c r="X3" s="70"/>
      <c r="Y3" s="70"/>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row>
    <row r="4" spans="1:78" ht="9.75" customHeight="1" x14ac:dyDescent="0.2">
      <c r="A4" s="2"/>
      <c r="B4" s="70"/>
      <c r="C4" s="70"/>
      <c r="D4" s="70"/>
      <c r="E4" s="70"/>
      <c r="F4" s="70"/>
      <c r="G4" s="70"/>
      <c r="H4" s="70"/>
      <c r="I4" s="70"/>
      <c r="J4" s="70"/>
      <c r="K4" s="70"/>
      <c r="L4" s="70"/>
      <c r="M4" s="70"/>
      <c r="N4" s="70"/>
      <c r="O4" s="70"/>
      <c r="P4" s="70"/>
      <c r="Q4" s="70"/>
      <c r="R4" s="70"/>
      <c r="S4" s="70"/>
      <c r="T4" s="70"/>
      <c r="U4" s="70"/>
      <c r="V4" s="70"/>
      <c r="W4" s="70"/>
      <c r="X4" s="70"/>
      <c r="Y4" s="70"/>
      <c r="Z4" s="70"/>
      <c r="AA4" s="70"/>
      <c r="AB4" s="70"/>
      <c r="AC4" s="70"/>
      <c r="AD4" s="70"/>
      <c r="AE4" s="70"/>
      <c r="AF4" s="70"/>
      <c r="AG4" s="70"/>
      <c r="AH4" s="70"/>
      <c r="AI4" s="70"/>
      <c r="AJ4" s="70"/>
      <c r="AK4" s="70"/>
      <c r="AL4" s="70"/>
      <c r="AM4" s="70"/>
      <c r="AN4" s="70"/>
      <c r="AO4" s="70"/>
      <c r="AP4" s="70"/>
      <c r="AQ4" s="70"/>
      <c r="AR4" s="70"/>
      <c r="AS4" s="70"/>
      <c r="AT4" s="70"/>
      <c r="AU4" s="70"/>
      <c r="AV4" s="70"/>
      <c r="AW4" s="70"/>
      <c r="AX4" s="70"/>
      <c r="AY4" s="70"/>
      <c r="AZ4" s="70"/>
      <c r="BA4" s="70"/>
      <c r="BB4" s="70"/>
      <c r="BC4" s="70"/>
      <c r="BD4" s="70"/>
      <c r="BE4" s="70"/>
      <c r="BF4" s="70"/>
      <c r="BG4" s="70"/>
      <c r="BH4" s="70"/>
      <c r="BI4" s="70"/>
      <c r="BJ4" s="70"/>
      <c r="BK4" s="70"/>
      <c r="BL4" s="70"/>
      <c r="BM4" s="70"/>
      <c r="BN4" s="70"/>
      <c r="BO4" s="70"/>
      <c r="BP4" s="70"/>
      <c r="BQ4" s="70"/>
      <c r="BR4" s="70"/>
      <c r="BS4" s="70"/>
      <c r="BT4" s="70"/>
      <c r="BU4" s="70"/>
      <c r="BV4" s="70"/>
      <c r="BW4" s="70"/>
      <c r="BX4" s="70"/>
      <c r="BY4" s="70"/>
      <c r="BZ4" s="70"/>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71" t="str">
        <f>データ!H6</f>
        <v>秋田県　男鹿市</v>
      </c>
      <c r="C6" s="71"/>
      <c r="D6" s="71"/>
      <c r="E6" s="71"/>
      <c r="F6" s="71"/>
      <c r="G6" s="71"/>
      <c r="H6" s="71"/>
      <c r="I6" s="71"/>
      <c r="J6" s="71"/>
      <c r="K6" s="71"/>
      <c r="L6" s="71"/>
      <c r="M6" s="71"/>
      <c r="N6" s="71"/>
      <c r="O6" s="71"/>
      <c r="P6" s="71"/>
      <c r="Q6" s="71"/>
      <c r="R6" s="71"/>
      <c r="S6" s="71"/>
      <c r="T6" s="71"/>
      <c r="U6" s="71"/>
      <c r="V6" s="71"/>
      <c r="W6" s="71"/>
      <c r="X6" s="71"/>
      <c r="Y6" s="71"/>
      <c r="Z6" s="71"/>
      <c r="AA6" s="71"/>
      <c r="AB6" s="71"/>
      <c r="AC6" s="7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60" t="s">
        <v>1</v>
      </c>
      <c r="C7" s="60"/>
      <c r="D7" s="60"/>
      <c r="E7" s="60"/>
      <c r="F7" s="60"/>
      <c r="G7" s="60"/>
      <c r="H7" s="60"/>
      <c r="I7" s="60" t="s">
        <v>2</v>
      </c>
      <c r="J7" s="60"/>
      <c r="K7" s="60"/>
      <c r="L7" s="60"/>
      <c r="M7" s="60"/>
      <c r="N7" s="60"/>
      <c r="O7" s="60"/>
      <c r="P7" s="60" t="s">
        <v>3</v>
      </c>
      <c r="Q7" s="60"/>
      <c r="R7" s="60"/>
      <c r="S7" s="60"/>
      <c r="T7" s="60"/>
      <c r="U7" s="60"/>
      <c r="V7" s="60"/>
      <c r="W7" s="60" t="s">
        <v>4</v>
      </c>
      <c r="X7" s="60"/>
      <c r="Y7" s="60"/>
      <c r="Z7" s="60"/>
      <c r="AA7" s="60"/>
      <c r="AB7" s="60"/>
      <c r="AC7" s="60"/>
      <c r="AD7" s="60" t="s">
        <v>5</v>
      </c>
      <c r="AE7" s="60"/>
      <c r="AF7" s="60"/>
      <c r="AG7" s="60"/>
      <c r="AH7" s="60"/>
      <c r="AI7" s="60"/>
      <c r="AJ7" s="60"/>
      <c r="AK7" s="3"/>
      <c r="AL7" s="60" t="s">
        <v>6</v>
      </c>
      <c r="AM7" s="60"/>
      <c r="AN7" s="60"/>
      <c r="AO7" s="60"/>
      <c r="AP7" s="60"/>
      <c r="AQ7" s="60"/>
      <c r="AR7" s="60"/>
      <c r="AS7" s="60"/>
      <c r="AT7" s="60" t="s">
        <v>7</v>
      </c>
      <c r="AU7" s="60"/>
      <c r="AV7" s="60"/>
      <c r="AW7" s="60"/>
      <c r="AX7" s="60"/>
      <c r="AY7" s="60"/>
      <c r="AZ7" s="60"/>
      <c r="BA7" s="60"/>
      <c r="BB7" s="60" t="s">
        <v>8</v>
      </c>
      <c r="BC7" s="60"/>
      <c r="BD7" s="60"/>
      <c r="BE7" s="60"/>
      <c r="BF7" s="60"/>
      <c r="BG7" s="60"/>
      <c r="BH7" s="60"/>
      <c r="BI7" s="60"/>
      <c r="BJ7" s="3"/>
      <c r="BK7" s="3"/>
      <c r="BL7" s="63" t="s">
        <v>9</v>
      </c>
      <c r="BM7" s="64"/>
      <c r="BN7" s="64"/>
      <c r="BO7" s="64"/>
      <c r="BP7" s="64"/>
      <c r="BQ7" s="64"/>
      <c r="BR7" s="64"/>
      <c r="BS7" s="64"/>
      <c r="BT7" s="64"/>
      <c r="BU7" s="64"/>
      <c r="BV7" s="64"/>
      <c r="BW7" s="64"/>
      <c r="BX7" s="64"/>
      <c r="BY7" s="65"/>
    </row>
    <row r="8" spans="1:78" ht="18.75" customHeight="1" x14ac:dyDescent="0.2">
      <c r="A8" s="2"/>
      <c r="B8" s="66" t="str">
        <f>データ!I6</f>
        <v>法適用</v>
      </c>
      <c r="C8" s="66"/>
      <c r="D8" s="66"/>
      <c r="E8" s="66"/>
      <c r="F8" s="66"/>
      <c r="G8" s="66"/>
      <c r="H8" s="66"/>
      <c r="I8" s="66" t="str">
        <f>データ!J6</f>
        <v>下水道事業</v>
      </c>
      <c r="J8" s="66"/>
      <c r="K8" s="66"/>
      <c r="L8" s="66"/>
      <c r="M8" s="66"/>
      <c r="N8" s="66"/>
      <c r="O8" s="66"/>
      <c r="P8" s="66" t="str">
        <f>データ!K6</f>
        <v>農業集落排水</v>
      </c>
      <c r="Q8" s="66"/>
      <c r="R8" s="66"/>
      <c r="S8" s="66"/>
      <c r="T8" s="66"/>
      <c r="U8" s="66"/>
      <c r="V8" s="66"/>
      <c r="W8" s="66" t="str">
        <f>データ!L6</f>
        <v>F2</v>
      </c>
      <c r="X8" s="66"/>
      <c r="Y8" s="66"/>
      <c r="Z8" s="66"/>
      <c r="AA8" s="66"/>
      <c r="AB8" s="66"/>
      <c r="AC8" s="66"/>
      <c r="AD8" s="67" t="str">
        <f>データ!$M$6</f>
        <v>非設置</v>
      </c>
      <c r="AE8" s="67"/>
      <c r="AF8" s="67"/>
      <c r="AG8" s="67"/>
      <c r="AH8" s="67"/>
      <c r="AI8" s="67"/>
      <c r="AJ8" s="67"/>
      <c r="AK8" s="3"/>
      <c r="AL8" s="55">
        <f>データ!S6</f>
        <v>25531</v>
      </c>
      <c r="AM8" s="55"/>
      <c r="AN8" s="55"/>
      <c r="AO8" s="55"/>
      <c r="AP8" s="55"/>
      <c r="AQ8" s="55"/>
      <c r="AR8" s="55"/>
      <c r="AS8" s="55"/>
      <c r="AT8" s="54">
        <f>データ!T6</f>
        <v>241.09</v>
      </c>
      <c r="AU8" s="54"/>
      <c r="AV8" s="54"/>
      <c r="AW8" s="54"/>
      <c r="AX8" s="54"/>
      <c r="AY8" s="54"/>
      <c r="AZ8" s="54"/>
      <c r="BA8" s="54"/>
      <c r="BB8" s="54">
        <f>データ!U6</f>
        <v>105.9</v>
      </c>
      <c r="BC8" s="54"/>
      <c r="BD8" s="54"/>
      <c r="BE8" s="54"/>
      <c r="BF8" s="54"/>
      <c r="BG8" s="54"/>
      <c r="BH8" s="54"/>
      <c r="BI8" s="54"/>
      <c r="BJ8" s="3"/>
      <c r="BK8" s="3"/>
      <c r="BL8" s="68" t="s">
        <v>10</v>
      </c>
      <c r="BM8" s="69"/>
      <c r="BN8" s="58" t="s">
        <v>11</v>
      </c>
      <c r="BO8" s="58"/>
      <c r="BP8" s="58"/>
      <c r="BQ8" s="58"/>
      <c r="BR8" s="58"/>
      <c r="BS8" s="58"/>
      <c r="BT8" s="58"/>
      <c r="BU8" s="58"/>
      <c r="BV8" s="58"/>
      <c r="BW8" s="58"/>
      <c r="BX8" s="58"/>
      <c r="BY8" s="59"/>
    </row>
    <row r="9" spans="1:78" ht="18.75" customHeight="1" x14ac:dyDescent="0.2">
      <c r="A9" s="2"/>
      <c r="B9" s="60" t="s">
        <v>12</v>
      </c>
      <c r="C9" s="60"/>
      <c r="D9" s="60"/>
      <c r="E9" s="60"/>
      <c r="F9" s="60"/>
      <c r="G9" s="60"/>
      <c r="H9" s="60"/>
      <c r="I9" s="60" t="s">
        <v>13</v>
      </c>
      <c r="J9" s="60"/>
      <c r="K9" s="60"/>
      <c r="L9" s="60"/>
      <c r="M9" s="60"/>
      <c r="N9" s="60"/>
      <c r="O9" s="60"/>
      <c r="P9" s="60" t="s">
        <v>14</v>
      </c>
      <c r="Q9" s="60"/>
      <c r="R9" s="60"/>
      <c r="S9" s="60"/>
      <c r="T9" s="60"/>
      <c r="U9" s="60"/>
      <c r="V9" s="60"/>
      <c r="W9" s="60" t="s">
        <v>15</v>
      </c>
      <c r="X9" s="60"/>
      <c r="Y9" s="60"/>
      <c r="Z9" s="60"/>
      <c r="AA9" s="60"/>
      <c r="AB9" s="60"/>
      <c r="AC9" s="60"/>
      <c r="AD9" s="60" t="s">
        <v>16</v>
      </c>
      <c r="AE9" s="60"/>
      <c r="AF9" s="60"/>
      <c r="AG9" s="60"/>
      <c r="AH9" s="60"/>
      <c r="AI9" s="60"/>
      <c r="AJ9" s="60"/>
      <c r="AK9" s="3"/>
      <c r="AL9" s="60" t="s">
        <v>17</v>
      </c>
      <c r="AM9" s="60"/>
      <c r="AN9" s="60"/>
      <c r="AO9" s="60"/>
      <c r="AP9" s="60"/>
      <c r="AQ9" s="60"/>
      <c r="AR9" s="60"/>
      <c r="AS9" s="60"/>
      <c r="AT9" s="60" t="s">
        <v>18</v>
      </c>
      <c r="AU9" s="60"/>
      <c r="AV9" s="60"/>
      <c r="AW9" s="60"/>
      <c r="AX9" s="60"/>
      <c r="AY9" s="60"/>
      <c r="AZ9" s="60"/>
      <c r="BA9" s="60"/>
      <c r="BB9" s="60" t="s">
        <v>19</v>
      </c>
      <c r="BC9" s="60"/>
      <c r="BD9" s="60"/>
      <c r="BE9" s="60"/>
      <c r="BF9" s="60"/>
      <c r="BG9" s="60"/>
      <c r="BH9" s="60"/>
      <c r="BI9" s="60"/>
      <c r="BJ9" s="3"/>
      <c r="BK9" s="3"/>
      <c r="BL9" s="61" t="s">
        <v>20</v>
      </c>
      <c r="BM9" s="62"/>
      <c r="BN9" s="52" t="s">
        <v>21</v>
      </c>
      <c r="BO9" s="52"/>
      <c r="BP9" s="52"/>
      <c r="BQ9" s="52"/>
      <c r="BR9" s="52"/>
      <c r="BS9" s="52"/>
      <c r="BT9" s="52"/>
      <c r="BU9" s="52"/>
      <c r="BV9" s="52"/>
      <c r="BW9" s="52"/>
      <c r="BX9" s="52"/>
      <c r="BY9" s="53"/>
    </row>
    <row r="10" spans="1:78" ht="18.75" customHeight="1" x14ac:dyDescent="0.2">
      <c r="A10" s="2"/>
      <c r="B10" s="54" t="str">
        <f>データ!N6</f>
        <v>-</v>
      </c>
      <c r="C10" s="54"/>
      <c r="D10" s="54"/>
      <c r="E10" s="54"/>
      <c r="F10" s="54"/>
      <c r="G10" s="54"/>
      <c r="H10" s="54"/>
      <c r="I10" s="54">
        <f>データ!O6</f>
        <v>83.01</v>
      </c>
      <c r="J10" s="54"/>
      <c r="K10" s="54"/>
      <c r="L10" s="54"/>
      <c r="M10" s="54"/>
      <c r="N10" s="54"/>
      <c r="O10" s="54"/>
      <c r="P10" s="54">
        <f>データ!P6</f>
        <v>4.37</v>
      </c>
      <c r="Q10" s="54"/>
      <c r="R10" s="54"/>
      <c r="S10" s="54"/>
      <c r="T10" s="54"/>
      <c r="U10" s="54"/>
      <c r="V10" s="54"/>
      <c r="W10" s="54">
        <f>データ!Q6</f>
        <v>94.3</v>
      </c>
      <c r="X10" s="54"/>
      <c r="Y10" s="54"/>
      <c r="Z10" s="54"/>
      <c r="AA10" s="54"/>
      <c r="AB10" s="54"/>
      <c r="AC10" s="54"/>
      <c r="AD10" s="55">
        <f>データ!R6</f>
        <v>3300</v>
      </c>
      <c r="AE10" s="55"/>
      <c r="AF10" s="55"/>
      <c r="AG10" s="55"/>
      <c r="AH10" s="55"/>
      <c r="AI10" s="55"/>
      <c r="AJ10" s="55"/>
      <c r="AK10" s="2"/>
      <c r="AL10" s="55">
        <f>データ!V6</f>
        <v>1104</v>
      </c>
      <c r="AM10" s="55"/>
      <c r="AN10" s="55"/>
      <c r="AO10" s="55"/>
      <c r="AP10" s="55"/>
      <c r="AQ10" s="55"/>
      <c r="AR10" s="55"/>
      <c r="AS10" s="55"/>
      <c r="AT10" s="54">
        <f>データ!W6</f>
        <v>0.82</v>
      </c>
      <c r="AU10" s="54"/>
      <c r="AV10" s="54"/>
      <c r="AW10" s="54"/>
      <c r="AX10" s="54"/>
      <c r="AY10" s="54"/>
      <c r="AZ10" s="54"/>
      <c r="BA10" s="54"/>
      <c r="BB10" s="54">
        <f>データ!X6</f>
        <v>1346.34</v>
      </c>
      <c r="BC10" s="54"/>
      <c r="BD10" s="54"/>
      <c r="BE10" s="54"/>
      <c r="BF10" s="54"/>
      <c r="BG10" s="54"/>
      <c r="BH10" s="54"/>
      <c r="BI10" s="54"/>
      <c r="BJ10" s="2"/>
      <c r="BK10" s="2"/>
      <c r="BL10" s="56" t="s">
        <v>22</v>
      </c>
      <c r="BM10" s="57"/>
      <c r="BN10" s="45" t="s">
        <v>23</v>
      </c>
      <c r="BO10" s="45"/>
      <c r="BP10" s="45"/>
      <c r="BQ10" s="45"/>
      <c r="BR10" s="45"/>
      <c r="BS10" s="45"/>
      <c r="BT10" s="45"/>
      <c r="BU10" s="45"/>
      <c r="BV10" s="45"/>
      <c r="BW10" s="45"/>
      <c r="BX10" s="45"/>
      <c r="BY10" s="4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7" t="s">
        <v>24</v>
      </c>
      <c r="BM11" s="47"/>
      <c r="BN11" s="47"/>
      <c r="BO11" s="47"/>
      <c r="BP11" s="47"/>
      <c r="BQ11" s="47"/>
      <c r="BR11" s="47"/>
      <c r="BS11" s="47"/>
      <c r="BT11" s="47"/>
      <c r="BU11" s="47"/>
      <c r="BV11" s="47"/>
      <c r="BW11" s="47"/>
      <c r="BX11" s="47"/>
      <c r="BY11" s="47"/>
      <c r="BZ11" s="4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7"/>
      <c r="BM12" s="47"/>
      <c r="BN12" s="47"/>
      <c r="BO12" s="47"/>
      <c r="BP12" s="47"/>
      <c r="BQ12" s="47"/>
      <c r="BR12" s="47"/>
      <c r="BS12" s="47"/>
      <c r="BT12" s="47"/>
      <c r="BU12" s="47"/>
      <c r="BV12" s="47"/>
      <c r="BW12" s="47"/>
      <c r="BX12" s="47"/>
      <c r="BY12" s="47"/>
      <c r="BZ12" s="4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48"/>
      <c r="BM13" s="48"/>
      <c r="BN13" s="48"/>
      <c r="BO13" s="48"/>
      <c r="BP13" s="48"/>
      <c r="BQ13" s="48"/>
      <c r="BR13" s="48"/>
      <c r="BS13" s="48"/>
      <c r="BT13" s="48"/>
      <c r="BU13" s="48"/>
      <c r="BV13" s="48"/>
      <c r="BW13" s="48"/>
      <c r="BX13" s="48"/>
      <c r="BY13" s="48"/>
      <c r="BZ13" s="48"/>
    </row>
    <row r="14" spans="1:78" ht="13.5" customHeight="1" x14ac:dyDescent="0.2">
      <c r="A14" s="2"/>
      <c r="B14" s="49" t="s">
        <v>25</v>
      </c>
      <c r="C14" s="50"/>
      <c r="D14" s="50"/>
      <c r="E14" s="50"/>
      <c r="F14" s="50"/>
      <c r="G14" s="50"/>
      <c r="H14" s="50"/>
      <c r="I14" s="50"/>
      <c r="J14" s="50"/>
      <c r="K14" s="50"/>
      <c r="L14" s="50"/>
      <c r="M14" s="50"/>
      <c r="N14" s="50"/>
      <c r="O14" s="50"/>
      <c r="P14" s="50"/>
      <c r="Q14" s="50"/>
      <c r="R14" s="50"/>
      <c r="S14" s="50"/>
      <c r="T14" s="50"/>
      <c r="U14" s="50"/>
      <c r="V14" s="50"/>
      <c r="W14" s="50"/>
      <c r="X14" s="50"/>
      <c r="Y14" s="50"/>
      <c r="Z14" s="50"/>
      <c r="AA14" s="50"/>
      <c r="AB14" s="50"/>
      <c r="AC14" s="50"/>
      <c r="AD14" s="50"/>
      <c r="AE14" s="50"/>
      <c r="AF14" s="50"/>
      <c r="AG14" s="50"/>
      <c r="AH14" s="50"/>
      <c r="AI14" s="50"/>
      <c r="AJ14" s="50"/>
      <c r="AK14" s="50"/>
      <c r="AL14" s="50"/>
      <c r="AM14" s="50"/>
      <c r="AN14" s="50"/>
      <c r="AO14" s="50"/>
      <c r="AP14" s="50"/>
      <c r="AQ14" s="50"/>
      <c r="AR14" s="50"/>
      <c r="AS14" s="50"/>
      <c r="AT14" s="50"/>
      <c r="AU14" s="50"/>
      <c r="AV14" s="50"/>
      <c r="AW14" s="50"/>
      <c r="AX14" s="50"/>
      <c r="AY14" s="50"/>
      <c r="AZ14" s="50"/>
      <c r="BA14" s="50"/>
      <c r="BB14" s="50"/>
      <c r="BC14" s="50"/>
      <c r="BD14" s="50"/>
      <c r="BE14" s="50"/>
      <c r="BF14" s="50"/>
      <c r="BG14" s="50"/>
      <c r="BH14" s="50"/>
      <c r="BI14" s="50"/>
      <c r="BJ14" s="51"/>
      <c r="BK14" s="2"/>
      <c r="BL14" s="38" t="s">
        <v>26</v>
      </c>
      <c r="BM14" s="39"/>
      <c r="BN14" s="39"/>
      <c r="BO14" s="39"/>
      <c r="BP14" s="39"/>
      <c r="BQ14" s="39"/>
      <c r="BR14" s="39"/>
      <c r="BS14" s="39"/>
      <c r="BT14" s="39"/>
      <c r="BU14" s="39"/>
      <c r="BV14" s="39"/>
      <c r="BW14" s="39"/>
      <c r="BX14" s="39"/>
      <c r="BY14" s="39"/>
      <c r="BZ14" s="40"/>
    </row>
    <row r="15" spans="1:78" ht="13.5" customHeight="1" x14ac:dyDescent="0.2">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114</v>
      </c>
      <c r="BM16" s="30"/>
      <c r="BN16" s="30"/>
      <c r="BO16" s="30"/>
      <c r="BP16" s="30"/>
      <c r="BQ16" s="30"/>
      <c r="BR16" s="30"/>
      <c r="BS16" s="30"/>
      <c r="BT16" s="30"/>
      <c r="BU16" s="30"/>
      <c r="BV16" s="30"/>
      <c r="BW16" s="30"/>
      <c r="BX16" s="30"/>
      <c r="BY16" s="30"/>
      <c r="BZ16" s="31"/>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115</v>
      </c>
      <c r="BM47" s="30"/>
      <c r="BN47" s="30"/>
      <c r="BO47" s="30"/>
      <c r="BP47" s="30"/>
      <c r="BQ47" s="30"/>
      <c r="BR47" s="30"/>
      <c r="BS47" s="30"/>
      <c r="BT47" s="30"/>
      <c r="BU47" s="30"/>
      <c r="BV47" s="30"/>
      <c r="BW47" s="30"/>
      <c r="BX47" s="30"/>
      <c r="BY47" s="30"/>
      <c r="BZ47" s="31"/>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2">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2">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116</v>
      </c>
      <c r="BM66" s="30"/>
      <c r="BN66" s="30"/>
      <c r="BO66" s="30"/>
      <c r="BP66" s="30"/>
      <c r="BQ66" s="30"/>
      <c r="BR66" s="30"/>
      <c r="BS66" s="30"/>
      <c r="BT66" s="30"/>
      <c r="BU66" s="30"/>
      <c r="BV66" s="30"/>
      <c r="BW66" s="30"/>
      <c r="BX66" s="30"/>
      <c r="BY66" s="30"/>
      <c r="BZ66" s="31"/>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2">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2">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2">
      <c r="B85" s="12"/>
      <c r="C85" s="12"/>
      <c r="D85" s="12"/>
      <c r="E85" s="12" t="str">
        <f>データ!AI6</f>
        <v>【104.16】</v>
      </c>
      <c r="F85" s="12" t="str">
        <f>データ!AT6</f>
        <v>【128.23】</v>
      </c>
      <c r="G85" s="12" t="str">
        <f>データ!BE6</f>
        <v>【34.77】</v>
      </c>
      <c r="H85" s="12" t="str">
        <f>データ!BP6</f>
        <v>【786.37】</v>
      </c>
      <c r="I85" s="12" t="str">
        <f>データ!CA6</f>
        <v>【60.65】</v>
      </c>
      <c r="J85" s="12" t="str">
        <f>データ!CL6</f>
        <v>【256.97】</v>
      </c>
      <c r="K85" s="12" t="str">
        <f>データ!CW6</f>
        <v>【61.14】</v>
      </c>
      <c r="L85" s="12" t="str">
        <f>データ!DH6</f>
        <v>【86.91】</v>
      </c>
      <c r="M85" s="12" t="str">
        <f>データ!DS6</f>
        <v>【24.95】</v>
      </c>
      <c r="N85" s="12" t="str">
        <f>データ!ED6</f>
        <v>【0.00】</v>
      </c>
      <c r="O85" s="12" t="str">
        <f>データ!EO6</f>
        <v>【0.03】</v>
      </c>
    </row>
  </sheetData>
  <sheetProtection algorithmName="SHA-512" hashValue="J43IgFVUgt6liN3UgReABr5U7kwZTCDS2CV012lqz1NYnkE3vuFRLQtLaWRz9LNUUxIdhBdb/gttRhisjn6pLw==" saltValue="+4J+aR6tLye9CPA9xE5O8Q=="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L45:BZ46"/>
    <mergeCell ref="BN9:BY9"/>
    <mergeCell ref="B10:H10"/>
    <mergeCell ref="I10:O10"/>
    <mergeCell ref="P10:V10"/>
    <mergeCell ref="W10:AC10"/>
    <mergeCell ref="AD10:AJ10"/>
    <mergeCell ref="AL10:AS10"/>
    <mergeCell ref="AT10:BA10"/>
    <mergeCell ref="BB10:BI10"/>
    <mergeCell ref="BL10:BM10"/>
    <mergeCell ref="BN10:BY10"/>
    <mergeCell ref="BL11:BZ13"/>
    <mergeCell ref="B14:BJ15"/>
    <mergeCell ref="BL14:BZ15"/>
    <mergeCell ref="BL16:BZ44"/>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 x14ac:dyDescent="0.2"/>
  <cols>
    <col min="2" max="144" width="11.90625" customWidth="1"/>
  </cols>
  <sheetData>
    <row r="1" spans="1:148" x14ac:dyDescent="0.2">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2">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2">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2">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2">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2">
      <c r="A6" s="14" t="s">
        <v>95</v>
      </c>
      <c r="B6" s="19">
        <f>B7</f>
        <v>2021</v>
      </c>
      <c r="C6" s="19">
        <f t="shared" ref="C6:X6" si="3">C7</f>
        <v>52060</v>
      </c>
      <c r="D6" s="19">
        <f t="shared" si="3"/>
        <v>46</v>
      </c>
      <c r="E6" s="19">
        <f t="shared" si="3"/>
        <v>17</v>
      </c>
      <c r="F6" s="19">
        <f t="shared" si="3"/>
        <v>5</v>
      </c>
      <c r="G6" s="19">
        <f t="shared" si="3"/>
        <v>0</v>
      </c>
      <c r="H6" s="19" t="str">
        <f t="shared" si="3"/>
        <v>秋田県　男鹿市</v>
      </c>
      <c r="I6" s="19" t="str">
        <f t="shared" si="3"/>
        <v>法適用</v>
      </c>
      <c r="J6" s="19" t="str">
        <f t="shared" si="3"/>
        <v>下水道事業</v>
      </c>
      <c r="K6" s="19" t="str">
        <f t="shared" si="3"/>
        <v>農業集落排水</v>
      </c>
      <c r="L6" s="19" t="str">
        <f t="shared" si="3"/>
        <v>F2</v>
      </c>
      <c r="M6" s="19" t="str">
        <f t="shared" si="3"/>
        <v>非設置</v>
      </c>
      <c r="N6" s="20" t="str">
        <f t="shared" si="3"/>
        <v>-</v>
      </c>
      <c r="O6" s="20">
        <f t="shared" si="3"/>
        <v>83.01</v>
      </c>
      <c r="P6" s="20">
        <f t="shared" si="3"/>
        <v>4.37</v>
      </c>
      <c r="Q6" s="20">
        <f t="shared" si="3"/>
        <v>94.3</v>
      </c>
      <c r="R6" s="20">
        <f t="shared" si="3"/>
        <v>3300</v>
      </c>
      <c r="S6" s="20">
        <f t="shared" si="3"/>
        <v>25531</v>
      </c>
      <c r="T6" s="20">
        <f t="shared" si="3"/>
        <v>241.09</v>
      </c>
      <c r="U6" s="20">
        <f t="shared" si="3"/>
        <v>105.9</v>
      </c>
      <c r="V6" s="20">
        <f t="shared" si="3"/>
        <v>1104</v>
      </c>
      <c r="W6" s="20">
        <f t="shared" si="3"/>
        <v>0.82</v>
      </c>
      <c r="X6" s="20">
        <f t="shared" si="3"/>
        <v>1346.34</v>
      </c>
      <c r="Y6" s="21">
        <f>IF(Y7="",NA(),Y7)</f>
        <v>112.07</v>
      </c>
      <c r="Z6" s="21">
        <f t="shared" ref="Z6:AH6" si="4">IF(Z7="",NA(),Z7)</f>
        <v>108.39</v>
      </c>
      <c r="AA6" s="21">
        <f t="shared" si="4"/>
        <v>136.99</v>
      </c>
      <c r="AB6" s="21">
        <f t="shared" si="4"/>
        <v>130.43</v>
      </c>
      <c r="AC6" s="21">
        <f t="shared" si="4"/>
        <v>141.38999999999999</v>
      </c>
      <c r="AD6" s="21">
        <f t="shared" si="4"/>
        <v>100.95</v>
      </c>
      <c r="AE6" s="21">
        <f t="shared" si="4"/>
        <v>101.77</v>
      </c>
      <c r="AF6" s="21">
        <f t="shared" si="4"/>
        <v>103.6</v>
      </c>
      <c r="AG6" s="21">
        <f t="shared" si="4"/>
        <v>106.37</v>
      </c>
      <c r="AH6" s="21">
        <f t="shared" si="4"/>
        <v>106.07</v>
      </c>
      <c r="AI6" s="20" t="str">
        <f>IF(AI7="","",IF(AI7="-","【-】","【"&amp;SUBSTITUTE(TEXT(AI7,"#,##0.00"),"-","△")&amp;"】"))</f>
        <v>【104.16】</v>
      </c>
      <c r="AJ6" s="20">
        <f>IF(AJ7="",NA(),AJ7)</f>
        <v>0</v>
      </c>
      <c r="AK6" s="20">
        <f t="shared" ref="AK6:AS6" si="5">IF(AK7="",NA(),AK7)</f>
        <v>0</v>
      </c>
      <c r="AL6" s="20">
        <f t="shared" si="5"/>
        <v>0</v>
      </c>
      <c r="AM6" s="20">
        <f t="shared" si="5"/>
        <v>0</v>
      </c>
      <c r="AN6" s="20">
        <f t="shared" si="5"/>
        <v>0</v>
      </c>
      <c r="AO6" s="21">
        <f t="shared" si="5"/>
        <v>224.04</v>
      </c>
      <c r="AP6" s="21">
        <f t="shared" si="5"/>
        <v>227.4</v>
      </c>
      <c r="AQ6" s="21">
        <f t="shared" si="5"/>
        <v>193.99</v>
      </c>
      <c r="AR6" s="21">
        <f t="shared" si="5"/>
        <v>139.02000000000001</v>
      </c>
      <c r="AS6" s="21">
        <f t="shared" si="5"/>
        <v>132.04</v>
      </c>
      <c r="AT6" s="20" t="str">
        <f>IF(AT7="","",IF(AT7="-","【-】","【"&amp;SUBSTITUTE(TEXT(AT7,"#,##0.00"),"-","△")&amp;"】"))</f>
        <v>【128.23】</v>
      </c>
      <c r="AU6" s="21">
        <f>IF(AU7="",NA(),AU7)</f>
        <v>32.26</v>
      </c>
      <c r="AV6" s="21">
        <f t="shared" ref="AV6:BD6" si="6">IF(AV7="",NA(),AV7)</f>
        <v>22.8</v>
      </c>
      <c r="AW6" s="21">
        <f t="shared" si="6"/>
        <v>25.96</v>
      </c>
      <c r="AX6" s="21">
        <f t="shared" si="6"/>
        <v>22.58</v>
      </c>
      <c r="AY6" s="21">
        <f t="shared" si="6"/>
        <v>35.82</v>
      </c>
      <c r="AZ6" s="21">
        <f t="shared" si="6"/>
        <v>29.91</v>
      </c>
      <c r="BA6" s="21">
        <f t="shared" si="6"/>
        <v>29.54</v>
      </c>
      <c r="BB6" s="21">
        <f t="shared" si="6"/>
        <v>26.99</v>
      </c>
      <c r="BC6" s="21">
        <f t="shared" si="6"/>
        <v>29.13</v>
      </c>
      <c r="BD6" s="21">
        <f t="shared" si="6"/>
        <v>35.69</v>
      </c>
      <c r="BE6" s="20" t="str">
        <f>IF(BE7="","",IF(BE7="-","【-】","【"&amp;SUBSTITUTE(TEXT(BE7,"#,##0.00"),"-","△")&amp;"】"))</f>
        <v>【34.77】</v>
      </c>
      <c r="BF6" s="20">
        <f>IF(BF7="",NA(),BF7)</f>
        <v>0</v>
      </c>
      <c r="BG6" s="21">
        <f t="shared" ref="BG6:BO6" si="7">IF(BG7="",NA(),BG7)</f>
        <v>980.58</v>
      </c>
      <c r="BH6" s="20">
        <f t="shared" si="7"/>
        <v>0</v>
      </c>
      <c r="BI6" s="20">
        <f t="shared" si="7"/>
        <v>0</v>
      </c>
      <c r="BJ6" s="20">
        <f t="shared" si="7"/>
        <v>0</v>
      </c>
      <c r="BK6" s="21">
        <f t="shared" si="7"/>
        <v>855.8</v>
      </c>
      <c r="BL6" s="21">
        <f t="shared" si="7"/>
        <v>789.46</v>
      </c>
      <c r="BM6" s="21">
        <f t="shared" si="7"/>
        <v>826.83</v>
      </c>
      <c r="BN6" s="21">
        <f t="shared" si="7"/>
        <v>867.83</v>
      </c>
      <c r="BO6" s="21">
        <f t="shared" si="7"/>
        <v>791.76</v>
      </c>
      <c r="BP6" s="20" t="str">
        <f>IF(BP7="","",IF(BP7="-","【-】","【"&amp;SUBSTITUTE(TEXT(BP7,"#,##0.00"),"-","△")&amp;"】"))</f>
        <v>【786.37】</v>
      </c>
      <c r="BQ6" s="21">
        <f>IF(BQ7="",NA(),BQ7)</f>
        <v>66.260000000000005</v>
      </c>
      <c r="BR6" s="21">
        <f t="shared" ref="BR6:BZ6" si="8">IF(BR7="",NA(),BR7)</f>
        <v>44.49</v>
      </c>
      <c r="BS6" s="21">
        <f t="shared" si="8"/>
        <v>67.45</v>
      </c>
      <c r="BT6" s="21">
        <f t="shared" si="8"/>
        <v>44.53</v>
      </c>
      <c r="BU6" s="21">
        <f t="shared" si="8"/>
        <v>49.81</v>
      </c>
      <c r="BV6" s="21">
        <f t="shared" si="8"/>
        <v>59.8</v>
      </c>
      <c r="BW6" s="21">
        <f t="shared" si="8"/>
        <v>57.77</v>
      </c>
      <c r="BX6" s="21">
        <f t="shared" si="8"/>
        <v>57.31</v>
      </c>
      <c r="BY6" s="21">
        <f t="shared" si="8"/>
        <v>57.08</v>
      </c>
      <c r="BZ6" s="21">
        <f t="shared" si="8"/>
        <v>56.26</v>
      </c>
      <c r="CA6" s="20" t="str">
        <f>IF(CA7="","",IF(CA7="-","【-】","【"&amp;SUBSTITUTE(TEXT(CA7,"#,##0.00"),"-","△")&amp;"】"))</f>
        <v>【60.65】</v>
      </c>
      <c r="CB6" s="21">
        <f>IF(CB7="",NA(),CB7)</f>
        <v>248.57</v>
      </c>
      <c r="CC6" s="21">
        <f t="shared" ref="CC6:CK6" si="9">IF(CC7="",NA(),CC7)</f>
        <v>372.83</v>
      </c>
      <c r="CD6" s="21">
        <f t="shared" si="9"/>
        <v>247.67</v>
      </c>
      <c r="CE6" s="21">
        <f t="shared" si="9"/>
        <v>375.28</v>
      </c>
      <c r="CF6" s="21">
        <f t="shared" si="9"/>
        <v>337.37</v>
      </c>
      <c r="CG6" s="21">
        <f t="shared" si="9"/>
        <v>263.76</v>
      </c>
      <c r="CH6" s="21">
        <f t="shared" si="9"/>
        <v>274.35000000000002</v>
      </c>
      <c r="CI6" s="21">
        <f t="shared" si="9"/>
        <v>273.52</v>
      </c>
      <c r="CJ6" s="21">
        <f t="shared" si="9"/>
        <v>274.99</v>
      </c>
      <c r="CK6" s="21">
        <f t="shared" si="9"/>
        <v>282.08999999999997</v>
      </c>
      <c r="CL6" s="20" t="str">
        <f>IF(CL7="","",IF(CL7="-","【-】","【"&amp;SUBSTITUTE(TEXT(CL7,"#,##0.00"),"-","△")&amp;"】"))</f>
        <v>【256.97】</v>
      </c>
      <c r="CM6" s="21">
        <f>IF(CM7="",NA(),CM7)</f>
        <v>62.35</v>
      </c>
      <c r="CN6" s="21">
        <f t="shared" ref="CN6:CV6" si="10">IF(CN7="",NA(),CN7)</f>
        <v>51.36</v>
      </c>
      <c r="CO6" s="21">
        <f t="shared" si="10"/>
        <v>48.85</v>
      </c>
      <c r="CP6" s="21">
        <f t="shared" si="10"/>
        <v>49.69</v>
      </c>
      <c r="CQ6" s="21">
        <f t="shared" si="10"/>
        <v>50.1</v>
      </c>
      <c r="CR6" s="21">
        <f t="shared" si="10"/>
        <v>51.75</v>
      </c>
      <c r="CS6" s="21">
        <f t="shared" si="10"/>
        <v>50.68</v>
      </c>
      <c r="CT6" s="21">
        <f t="shared" si="10"/>
        <v>50.14</v>
      </c>
      <c r="CU6" s="21">
        <f t="shared" si="10"/>
        <v>54.83</v>
      </c>
      <c r="CV6" s="21">
        <f t="shared" si="10"/>
        <v>66.53</v>
      </c>
      <c r="CW6" s="20" t="str">
        <f>IF(CW7="","",IF(CW7="-","【-】","【"&amp;SUBSTITUTE(TEXT(CW7,"#,##0.00"),"-","△")&amp;"】"))</f>
        <v>【61.14】</v>
      </c>
      <c r="CX6" s="21">
        <f>IF(CX7="",NA(),CX7)</f>
        <v>79.81</v>
      </c>
      <c r="CY6" s="21">
        <f t="shared" ref="CY6:DG6" si="11">IF(CY7="",NA(),CY7)</f>
        <v>81.84</v>
      </c>
      <c r="CZ6" s="21">
        <f t="shared" si="11"/>
        <v>83.53</v>
      </c>
      <c r="DA6" s="21">
        <f t="shared" si="11"/>
        <v>84.41</v>
      </c>
      <c r="DB6" s="21">
        <f t="shared" si="11"/>
        <v>85.69</v>
      </c>
      <c r="DC6" s="21">
        <f t="shared" si="11"/>
        <v>84.84</v>
      </c>
      <c r="DD6" s="21">
        <f t="shared" si="11"/>
        <v>84.86</v>
      </c>
      <c r="DE6" s="21">
        <f t="shared" si="11"/>
        <v>84.98</v>
      </c>
      <c r="DF6" s="21">
        <f t="shared" si="11"/>
        <v>84.7</v>
      </c>
      <c r="DG6" s="21">
        <f t="shared" si="11"/>
        <v>84.67</v>
      </c>
      <c r="DH6" s="20" t="str">
        <f>IF(DH7="","",IF(DH7="-","【-】","【"&amp;SUBSTITUTE(TEXT(DH7,"#,##0.00"),"-","△")&amp;"】"))</f>
        <v>【86.91】</v>
      </c>
      <c r="DI6" s="21">
        <f>IF(DI7="",NA(),DI7)</f>
        <v>13.76</v>
      </c>
      <c r="DJ6" s="21">
        <f t="shared" ref="DJ6:DR6" si="12">IF(DJ7="",NA(),DJ7)</f>
        <v>16.809999999999999</v>
      </c>
      <c r="DK6" s="21">
        <f t="shared" si="12"/>
        <v>19.52</v>
      </c>
      <c r="DL6" s="21">
        <f t="shared" si="12"/>
        <v>22.19</v>
      </c>
      <c r="DM6" s="21">
        <f t="shared" si="12"/>
        <v>24.86</v>
      </c>
      <c r="DN6" s="21">
        <f t="shared" si="12"/>
        <v>24.87</v>
      </c>
      <c r="DO6" s="21">
        <f t="shared" si="12"/>
        <v>24.13</v>
      </c>
      <c r="DP6" s="21">
        <f t="shared" si="12"/>
        <v>23.06</v>
      </c>
      <c r="DQ6" s="21">
        <f t="shared" si="12"/>
        <v>20.34</v>
      </c>
      <c r="DR6" s="21">
        <f t="shared" si="12"/>
        <v>21.85</v>
      </c>
      <c r="DS6" s="20" t="str">
        <f>IF(DS7="","",IF(DS7="-","【-】","【"&amp;SUBSTITUTE(TEXT(DS7,"#,##0.00"),"-","△")&amp;"】"))</f>
        <v>【24.95】</v>
      </c>
      <c r="DT6" s="20">
        <f>IF(DT7="",NA(),DT7)</f>
        <v>0</v>
      </c>
      <c r="DU6" s="20">
        <f t="shared" ref="DU6:EC6" si="13">IF(DU7="",NA(),DU7)</f>
        <v>0</v>
      </c>
      <c r="DV6" s="20">
        <f t="shared" si="13"/>
        <v>0</v>
      </c>
      <c r="DW6" s="20">
        <f t="shared" si="13"/>
        <v>0</v>
      </c>
      <c r="DX6" s="20">
        <f t="shared" si="13"/>
        <v>0</v>
      </c>
      <c r="DY6" s="20">
        <f t="shared" si="13"/>
        <v>0</v>
      </c>
      <c r="DZ6" s="20">
        <f t="shared" si="13"/>
        <v>0</v>
      </c>
      <c r="EA6" s="20">
        <f t="shared" si="13"/>
        <v>0</v>
      </c>
      <c r="EB6" s="20">
        <f t="shared" si="13"/>
        <v>0</v>
      </c>
      <c r="EC6" s="20">
        <f t="shared" si="13"/>
        <v>0</v>
      </c>
      <c r="ED6" s="20" t="str">
        <f>IF(ED7="","",IF(ED7="-","【-】","【"&amp;SUBSTITUTE(TEXT(ED7,"#,##0.00"),"-","△")&amp;"】"))</f>
        <v>【0.00】</v>
      </c>
      <c r="EE6" s="20">
        <f>IF(EE7="",NA(),EE7)</f>
        <v>0</v>
      </c>
      <c r="EF6" s="20">
        <f t="shared" ref="EF6:EN6" si="14">IF(EF7="",NA(),EF7)</f>
        <v>0</v>
      </c>
      <c r="EG6" s="20">
        <f t="shared" si="14"/>
        <v>0</v>
      </c>
      <c r="EH6" s="20">
        <f t="shared" si="14"/>
        <v>0</v>
      </c>
      <c r="EI6" s="20">
        <f t="shared" si="14"/>
        <v>0</v>
      </c>
      <c r="EJ6" s="21">
        <f t="shared" si="14"/>
        <v>0.01</v>
      </c>
      <c r="EK6" s="21">
        <f t="shared" si="14"/>
        <v>0.01</v>
      </c>
      <c r="EL6" s="21">
        <f t="shared" si="14"/>
        <v>0.02</v>
      </c>
      <c r="EM6" s="21">
        <f t="shared" si="14"/>
        <v>0.25</v>
      </c>
      <c r="EN6" s="21">
        <f t="shared" si="14"/>
        <v>0.05</v>
      </c>
      <c r="EO6" s="20" t="str">
        <f>IF(EO7="","",IF(EO7="-","【-】","【"&amp;SUBSTITUTE(TEXT(EO7,"#,##0.00"),"-","△")&amp;"】"))</f>
        <v>【0.03】</v>
      </c>
    </row>
    <row r="7" spans="1:148" s="22" customFormat="1" x14ac:dyDescent="0.2">
      <c r="A7" s="14"/>
      <c r="B7" s="23">
        <v>2021</v>
      </c>
      <c r="C7" s="23">
        <v>52060</v>
      </c>
      <c r="D7" s="23">
        <v>46</v>
      </c>
      <c r="E7" s="23">
        <v>17</v>
      </c>
      <c r="F7" s="23">
        <v>5</v>
      </c>
      <c r="G7" s="23">
        <v>0</v>
      </c>
      <c r="H7" s="23" t="s">
        <v>96</v>
      </c>
      <c r="I7" s="23" t="s">
        <v>97</v>
      </c>
      <c r="J7" s="23" t="s">
        <v>98</v>
      </c>
      <c r="K7" s="23" t="s">
        <v>99</v>
      </c>
      <c r="L7" s="23" t="s">
        <v>100</v>
      </c>
      <c r="M7" s="23" t="s">
        <v>101</v>
      </c>
      <c r="N7" s="24" t="s">
        <v>102</v>
      </c>
      <c r="O7" s="24">
        <v>83.01</v>
      </c>
      <c r="P7" s="24">
        <v>4.37</v>
      </c>
      <c r="Q7" s="24">
        <v>94.3</v>
      </c>
      <c r="R7" s="24">
        <v>3300</v>
      </c>
      <c r="S7" s="24">
        <v>25531</v>
      </c>
      <c r="T7" s="24">
        <v>241.09</v>
      </c>
      <c r="U7" s="24">
        <v>105.9</v>
      </c>
      <c r="V7" s="24">
        <v>1104</v>
      </c>
      <c r="W7" s="24">
        <v>0.82</v>
      </c>
      <c r="X7" s="24">
        <v>1346.34</v>
      </c>
      <c r="Y7" s="24">
        <v>112.07</v>
      </c>
      <c r="Z7" s="24">
        <v>108.39</v>
      </c>
      <c r="AA7" s="24">
        <v>136.99</v>
      </c>
      <c r="AB7" s="24">
        <v>130.43</v>
      </c>
      <c r="AC7" s="24">
        <v>141.38999999999999</v>
      </c>
      <c r="AD7" s="24">
        <v>100.95</v>
      </c>
      <c r="AE7" s="24">
        <v>101.77</v>
      </c>
      <c r="AF7" s="24">
        <v>103.6</v>
      </c>
      <c r="AG7" s="24">
        <v>106.37</v>
      </c>
      <c r="AH7" s="24">
        <v>106.07</v>
      </c>
      <c r="AI7" s="24">
        <v>104.16</v>
      </c>
      <c r="AJ7" s="24">
        <v>0</v>
      </c>
      <c r="AK7" s="24">
        <v>0</v>
      </c>
      <c r="AL7" s="24">
        <v>0</v>
      </c>
      <c r="AM7" s="24">
        <v>0</v>
      </c>
      <c r="AN7" s="24">
        <v>0</v>
      </c>
      <c r="AO7" s="24">
        <v>224.04</v>
      </c>
      <c r="AP7" s="24">
        <v>227.4</v>
      </c>
      <c r="AQ7" s="24">
        <v>193.99</v>
      </c>
      <c r="AR7" s="24">
        <v>139.02000000000001</v>
      </c>
      <c r="AS7" s="24">
        <v>132.04</v>
      </c>
      <c r="AT7" s="24">
        <v>128.22999999999999</v>
      </c>
      <c r="AU7" s="24">
        <v>32.26</v>
      </c>
      <c r="AV7" s="24">
        <v>22.8</v>
      </c>
      <c r="AW7" s="24">
        <v>25.96</v>
      </c>
      <c r="AX7" s="24">
        <v>22.58</v>
      </c>
      <c r="AY7" s="24">
        <v>35.82</v>
      </c>
      <c r="AZ7" s="24">
        <v>29.91</v>
      </c>
      <c r="BA7" s="24">
        <v>29.54</v>
      </c>
      <c r="BB7" s="24">
        <v>26.99</v>
      </c>
      <c r="BC7" s="24">
        <v>29.13</v>
      </c>
      <c r="BD7" s="24">
        <v>35.69</v>
      </c>
      <c r="BE7" s="24">
        <v>34.770000000000003</v>
      </c>
      <c r="BF7" s="24">
        <v>0</v>
      </c>
      <c r="BG7" s="24">
        <v>980.58</v>
      </c>
      <c r="BH7" s="24">
        <v>0</v>
      </c>
      <c r="BI7" s="24">
        <v>0</v>
      </c>
      <c r="BJ7" s="24">
        <v>0</v>
      </c>
      <c r="BK7" s="24">
        <v>855.8</v>
      </c>
      <c r="BL7" s="24">
        <v>789.46</v>
      </c>
      <c r="BM7" s="24">
        <v>826.83</v>
      </c>
      <c r="BN7" s="24">
        <v>867.83</v>
      </c>
      <c r="BO7" s="24">
        <v>791.76</v>
      </c>
      <c r="BP7" s="24">
        <v>786.37</v>
      </c>
      <c r="BQ7" s="24">
        <v>66.260000000000005</v>
      </c>
      <c r="BR7" s="24">
        <v>44.49</v>
      </c>
      <c r="BS7" s="24">
        <v>67.45</v>
      </c>
      <c r="BT7" s="24">
        <v>44.53</v>
      </c>
      <c r="BU7" s="24">
        <v>49.81</v>
      </c>
      <c r="BV7" s="24">
        <v>59.8</v>
      </c>
      <c r="BW7" s="24">
        <v>57.77</v>
      </c>
      <c r="BX7" s="24">
        <v>57.31</v>
      </c>
      <c r="BY7" s="24">
        <v>57.08</v>
      </c>
      <c r="BZ7" s="24">
        <v>56.26</v>
      </c>
      <c r="CA7" s="24">
        <v>60.65</v>
      </c>
      <c r="CB7" s="24">
        <v>248.57</v>
      </c>
      <c r="CC7" s="24">
        <v>372.83</v>
      </c>
      <c r="CD7" s="24">
        <v>247.67</v>
      </c>
      <c r="CE7" s="24">
        <v>375.28</v>
      </c>
      <c r="CF7" s="24">
        <v>337.37</v>
      </c>
      <c r="CG7" s="24">
        <v>263.76</v>
      </c>
      <c r="CH7" s="24">
        <v>274.35000000000002</v>
      </c>
      <c r="CI7" s="24">
        <v>273.52</v>
      </c>
      <c r="CJ7" s="24">
        <v>274.99</v>
      </c>
      <c r="CK7" s="24">
        <v>282.08999999999997</v>
      </c>
      <c r="CL7" s="24">
        <v>256.97000000000003</v>
      </c>
      <c r="CM7" s="24">
        <v>62.35</v>
      </c>
      <c r="CN7" s="24">
        <v>51.36</v>
      </c>
      <c r="CO7" s="24">
        <v>48.85</v>
      </c>
      <c r="CP7" s="24">
        <v>49.69</v>
      </c>
      <c r="CQ7" s="24">
        <v>50.1</v>
      </c>
      <c r="CR7" s="24">
        <v>51.75</v>
      </c>
      <c r="CS7" s="24">
        <v>50.68</v>
      </c>
      <c r="CT7" s="24">
        <v>50.14</v>
      </c>
      <c r="CU7" s="24">
        <v>54.83</v>
      </c>
      <c r="CV7" s="24">
        <v>66.53</v>
      </c>
      <c r="CW7" s="24">
        <v>61.14</v>
      </c>
      <c r="CX7" s="24">
        <v>79.81</v>
      </c>
      <c r="CY7" s="24">
        <v>81.84</v>
      </c>
      <c r="CZ7" s="24">
        <v>83.53</v>
      </c>
      <c r="DA7" s="24">
        <v>84.41</v>
      </c>
      <c r="DB7" s="24">
        <v>85.69</v>
      </c>
      <c r="DC7" s="24">
        <v>84.84</v>
      </c>
      <c r="DD7" s="24">
        <v>84.86</v>
      </c>
      <c r="DE7" s="24">
        <v>84.98</v>
      </c>
      <c r="DF7" s="24">
        <v>84.7</v>
      </c>
      <c r="DG7" s="24">
        <v>84.67</v>
      </c>
      <c r="DH7" s="24">
        <v>86.91</v>
      </c>
      <c r="DI7" s="24">
        <v>13.76</v>
      </c>
      <c r="DJ7" s="24">
        <v>16.809999999999999</v>
      </c>
      <c r="DK7" s="24">
        <v>19.52</v>
      </c>
      <c r="DL7" s="24">
        <v>22.19</v>
      </c>
      <c r="DM7" s="24">
        <v>24.86</v>
      </c>
      <c r="DN7" s="24">
        <v>24.87</v>
      </c>
      <c r="DO7" s="24">
        <v>24.13</v>
      </c>
      <c r="DP7" s="24">
        <v>23.06</v>
      </c>
      <c r="DQ7" s="24">
        <v>20.34</v>
      </c>
      <c r="DR7" s="24">
        <v>21.85</v>
      </c>
      <c r="DS7" s="24">
        <v>24.95</v>
      </c>
      <c r="DT7" s="24">
        <v>0</v>
      </c>
      <c r="DU7" s="24">
        <v>0</v>
      </c>
      <c r="DV7" s="24">
        <v>0</v>
      </c>
      <c r="DW7" s="24">
        <v>0</v>
      </c>
      <c r="DX7" s="24">
        <v>0</v>
      </c>
      <c r="DY7" s="24">
        <v>0</v>
      </c>
      <c r="DZ7" s="24">
        <v>0</v>
      </c>
      <c r="EA7" s="24">
        <v>0</v>
      </c>
      <c r="EB7" s="24">
        <v>0</v>
      </c>
      <c r="EC7" s="24">
        <v>0</v>
      </c>
      <c r="ED7" s="24">
        <v>0</v>
      </c>
      <c r="EE7" s="24">
        <v>0</v>
      </c>
      <c r="EF7" s="24">
        <v>0</v>
      </c>
      <c r="EG7" s="24">
        <v>0</v>
      </c>
      <c r="EH7" s="24">
        <v>0</v>
      </c>
      <c r="EI7" s="24">
        <v>0</v>
      </c>
      <c r="EJ7" s="24">
        <v>0.01</v>
      </c>
      <c r="EK7" s="24">
        <v>0.01</v>
      </c>
      <c r="EL7" s="24">
        <v>0.02</v>
      </c>
      <c r="EM7" s="24">
        <v>0.25</v>
      </c>
      <c r="EN7" s="24">
        <v>0.05</v>
      </c>
      <c r="EO7" s="24">
        <v>0.03</v>
      </c>
    </row>
    <row r="8" spans="1:148"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2">
      <c r="B11">
        <v>4</v>
      </c>
      <c r="C11">
        <v>3</v>
      </c>
      <c r="D11">
        <v>2</v>
      </c>
      <c r="E11">
        <v>1</v>
      </c>
      <c r="F11">
        <v>0</v>
      </c>
      <c r="G11" t="s">
        <v>108</v>
      </c>
    </row>
    <row r="12" spans="1:148" x14ac:dyDescent="0.2">
      <c r="B12">
        <v>1</v>
      </c>
      <c r="C12">
        <v>1</v>
      </c>
      <c r="D12">
        <v>1</v>
      </c>
      <c r="E12">
        <v>2</v>
      </c>
      <c r="F12">
        <v>3</v>
      </c>
      <c r="G12" t="s">
        <v>109</v>
      </c>
    </row>
    <row r="13" spans="1:148" x14ac:dyDescent="0.2">
      <c r="B13" t="s">
        <v>110</v>
      </c>
      <c r="C13" t="s">
        <v>111</v>
      </c>
      <c r="D13" t="s">
        <v>112</v>
      </c>
      <c r="E13" t="s">
        <v>112</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KIGYO13U</cp:lastModifiedBy>
  <dcterms:created xsi:type="dcterms:W3CDTF">2023-01-12T23:42:44Z</dcterms:created>
  <dcterms:modified xsi:type="dcterms:W3CDTF">2023-01-18T04:17:17Z</dcterms:modified>
  <cp:category/>
</cp:coreProperties>
</file>