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192.168.20.250\経理\佐々木\報告等（経理関係）\R4\経営比較分析表\提出用\1.18【経営比較分析表】2021_052060_46_1718\"/>
    </mc:Choice>
  </mc:AlternateContent>
  <xr:revisionPtr revIDLastSave="0" documentId="13_ncr:1_{8B091D13-6AD7-45C9-9F75-BC9B2D6042EA}" xr6:coauthVersionLast="46" xr6:coauthVersionMax="46" xr10:uidLastSave="{00000000-0000-0000-0000-000000000000}"/>
  <workbookProtection workbookAlgorithmName="SHA-512" workbookHashValue="q5Sn2IWGJGGPZMQ2OIn8xqQ7ZnqTZNcO6yxY0Ql10Vcf2Ao1IUuR7NsN3BzKvfdHH6IwFj4IhPcBAglpKI4P9w==" workbookSaltValue="yReN150bNeBpd+0Bb0UvVw==" workbookSpinCount="100000" lockStructure="1"/>
  <bookViews>
    <workbookView xWindow="7330" yWindow="510" windowWidth="11390" windowHeight="958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W10" i="4"/>
  <c r="P10" i="4"/>
  <c r="BB8" i="4"/>
  <c r="AT8" i="4"/>
  <c r="AD8" i="4"/>
  <c r="W8" i="4"/>
  <c r="P8" i="4"/>
  <c r="B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<sst xmlns="http://schemas.openxmlformats.org/spreadsheetml/2006/main" count="236" uniqueCount="118">
  <si>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</si>
  <si>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</si>
  <si>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</si>
  <si>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</si>
  <si>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</si>
  <si>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</si>
  <si>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</si>
  <si>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</si>
  <si>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</si>
  <si>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</si>
  <si>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</si>
  <si>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</si>
  <si>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</si>
  <si>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</si>
  <si>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</si>
  <si>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</si>
  <si>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</si>
  <si>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</si>
  <si>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</si>
  <si>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</si>
  <si>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</si>
  <si>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</si>
  <si>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</si>
  <si>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</si>
  <si>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</si>
  <si>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</si>
  <si>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</si>
  <si>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</si>
  <si>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</si>
  <si>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</si>
  <si>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</si>
  <si>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</si>
  <si>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</si>
  <si>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</si>
  <si>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</si>
  <si>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</si>
  <si>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</si>
  <si>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</si>
  <si>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</si>
  <si>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</si>
  <si>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</si>
  <si>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</si>
  <si>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</si>
  <si>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</si>
  <si>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</si>
  <si>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</si>
  <si>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</si>
  <si>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</si>
  <si>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</si>
  <si>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</si>
  <si>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</si>
  <si>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</si>
  <si>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</si>
  <si>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</si>
  <si>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</si>
  <si>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</si>
  <si>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</si>
  <si>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</si>
  <si>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</si>
  <si>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</si>
  <si>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</si>
  <si>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</si>
  <si>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</si>
  <si>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</si>
  <si>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</si>
  <si>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</si>
  <si>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</si>
  <si>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</si>
  <si>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</si>
  <si>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</si>
  <si>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</si>
  <si>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</si>
  <si>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</si>
  <si>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</si>
  <si>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</si>
  <si>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</si>
  <si>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</si>
  <si>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</si>
  <si>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</si>
  <si>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</si>
  <si>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</si>
  <si>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</si>
  <si>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</si>
  <si>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</si>
  <si>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</si>
  <si>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</si>
  <si>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</si>
  <si>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</si>
  <si>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</si>
  <si>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</si>
  <si>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</si>
  <si>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</si>
  <si>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</si>
  <si>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</si>
  <si>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</si>
  <si>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</si>
  <si>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</si>
  <si>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</si>
  <si>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</si>
  <si>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</si>
  <si>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</si>
  <si>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</si>
  <si>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</si>
  <si>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</si>
  <si>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</si>
  <si>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</si>
  <si>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</si>
  <si>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</si>
  <si>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</si>
  <si>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</si>
  <si>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</si>
  <si>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</si>
  <si>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</si>
  <si>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</si>
  <si>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</si>
  <si>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○経常収支比率は105.54%で100%以上となっているが、使用料収入以外の一般会計補助金が経常収益の約26%を占めているため、今後も個別訪問等により水洗化率の向上を図り、使用料収入の増加に努める。
○流動比率は、100%以上であることが必要であるとされているが、本市は6.98%となっている。これは翌年度償還の企業債等が流動負債へ計上されているためで、その企業債等を除いた比率は、175.36%となり100%を上回っている。
〇経費回収率は85.46％と類似団体87.80％に比べて下回っており、100％を下回る水準のため、今後も更なる費用削減に努める。
○水洗化率は76.30％と類似団体91.78%に比べて下回っていることから、下水道未接続世帯を個別訪問し、使用料収入の増加並びに水洗化率の向上に努める。</t>
    <phoneticPr fontId="4"/>
  </si>
  <si>
    <t>○有形固定資産減価償却率は19.09%と類似団体26.89%に比べて下回っている。これは保有資産の減価償却がどの程度進んでいるかを示しているもので、類似団体と比較すると老朽化は進んでいないものの、数値は増加傾向にある。
○管渠改善率について、本市は耐用年数を経過した管渠はないので管渠改善率は0.0%となっている。</t>
    <phoneticPr fontId="4"/>
  </si>
  <si>
    <t xml:space="preserve">  本市の公共下水道事業は、経常収支比率は100%以上を維持しているものの、類似団体と比較すると、水洗化率が低くなっている。
  今後は、経営戦略に基づき経費削減と合わせて個別訪問等により水洗化率の向上を図り、使用料収入の増加に努める。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</si>
</sst>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D8-4E9F-9A82-0B74CEBBF3C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0.12</c:v>
                </c:pt>
                <c:pt idx="2">
                  <c:v>0.1</c:v>
                </c:pt>
                <c:pt idx="3">
                  <c:v>0.09</c:v>
                </c:pt>
                <c:pt idx="4">
                  <c:v>0.1</c:v>
                </c:pt>
              </c:numCache>
            </c:numRef>
          </c:val>
          <c:smooth val="0"/>
          <c:extLst>
            <c:ext xmlns:c16="http://schemas.microsoft.com/office/drawing/2014/chart" uri="{C3380CC4-5D6E-409C-BE32-E72D297353CC}">
              <c16:uniqueId val="{00000001-F0D8-4E9F-9A82-0B74CEBBF3C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10-48B5-9E6C-815B092159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49.68</c:v>
                </c:pt>
                <c:pt idx="2">
                  <c:v>55.55</c:v>
                </c:pt>
                <c:pt idx="3">
                  <c:v>55.84</c:v>
                </c:pt>
                <c:pt idx="4">
                  <c:v>55.78</c:v>
                </c:pt>
              </c:numCache>
            </c:numRef>
          </c:val>
          <c:smooth val="0"/>
          <c:extLst>
            <c:ext xmlns:c16="http://schemas.microsoft.com/office/drawing/2014/chart" uri="{C3380CC4-5D6E-409C-BE32-E72D297353CC}">
              <c16:uniqueId val="{00000001-7E10-48B5-9E6C-815B092159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78.8</c:v>
                </c:pt>
                <c:pt idx="1">
                  <c:v>78.680000000000007</c:v>
                </c:pt>
                <c:pt idx="2">
                  <c:v>75.44</c:v>
                </c:pt>
                <c:pt idx="3">
                  <c:v>76.23</c:v>
                </c:pt>
                <c:pt idx="4">
                  <c:v>76.3</c:v>
                </c:pt>
              </c:numCache>
            </c:numRef>
          </c:val>
          <c:extLst>
            <c:ext xmlns:c16="http://schemas.microsoft.com/office/drawing/2014/chart" uri="{C3380CC4-5D6E-409C-BE32-E72D297353CC}">
              <c16:uniqueId val="{00000000-2615-49DA-9325-03FA4362C2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83.35</c:v>
                </c:pt>
                <c:pt idx="2">
                  <c:v>91.64</c:v>
                </c:pt>
                <c:pt idx="3">
                  <c:v>92.34</c:v>
                </c:pt>
                <c:pt idx="4">
                  <c:v>91.78</c:v>
                </c:pt>
              </c:numCache>
            </c:numRef>
          </c:val>
          <c:smooth val="0"/>
          <c:extLst>
            <c:ext xmlns:c16="http://schemas.microsoft.com/office/drawing/2014/chart" uri="{C3380CC4-5D6E-409C-BE32-E72D297353CC}">
              <c16:uniqueId val="{00000001-2615-49DA-9325-03FA4362C2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110.16</c:v>
                </c:pt>
                <c:pt idx="1">
                  <c:v>103.62</c:v>
                </c:pt>
                <c:pt idx="2">
                  <c:v>111.38</c:v>
                </c:pt>
                <c:pt idx="3">
                  <c:v>107.66</c:v>
                </c:pt>
                <c:pt idx="4">
                  <c:v>105.54</c:v>
                </c:pt>
              </c:numCache>
            </c:numRef>
          </c:val>
          <c:extLst>
            <c:ext xmlns:c16="http://schemas.microsoft.com/office/drawing/2014/chart" uri="{C3380CC4-5D6E-409C-BE32-E72D297353CC}">
              <c16:uniqueId val="{00000000-47EE-4EE2-8084-F76C12A8F19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108.11</c:v>
                </c:pt>
                <c:pt idx="1">
                  <c:v>106.83</c:v>
                </c:pt>
                <c:pt idx="2">
                  <c:v>104.01</c:v>
                </c:pt>
                <c:pt idx="3">
                  <c:v>105.41</c:v>
                </c:pt>
                <c:pt idx="4">
                  <c:v>104.64</c:v>
                </c:pt>
              </c:numCache>
            </c:numRef>
          </c:val>
          <c:smooth val="0"/>
          <c:extLst>
            <c:ext xmlns:c16="http://schemas.microsoft.com/office/drawing/2014/chart" uri="{C3380CC4-5D6E-409C-BE32-E72D297353CC}">
              <c16:uniqueId val="{00000001-47EE-4EE2-8084-F76C12A8F19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9.61</c:v>
                </c:pt>
                <c:pt idx="1">
                  <c:v>11.88</c:v>
                </c:pt>
                <c:pt idx="2">
                  <c:v>14.12</c:v>
                </c:pt>
                <c:pt idx="3">
                  <c:v>16.61</c:v>
                </c:pt>
                <c:pt idx="4">
                  <c:v>19.09</c:v>
                </c:pt>
              </c:numCache>
            </c:numRef>
          </c:val>
          <c:extLst>
            <c:ext xmlns:c16="http://schemas.microsoft.com/office/drawing/2014/chart" uri="{C3380CC4-5D6E-409C-BE32-E72D297353CC}">
              <c16:uniqueId val="{00000000-4870-47B9-8532-16591DD9AC3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21.16</c:v>
                </c:pt>
                <c:pt idx="1">
                  <c:v>26.06</c:v>
                </c:pt>
                <c:pt idx="2">
                  <c:v>31.19</c:v>
                </c:pt>
                <c:pt idx="3">
                  <c:v>25.37</c:v>
                </c:pt>
                <c:pt idx="4">
                  <c:v>26.89</c:v>
                </c:pt>
              </c:numCache>
            </c:numRef>
          </c:val>
          <c:smooth val="0"/>
          <c:extLst>
            <c:ext xmlns:c16="http://schemas.microsoft.com/office/drawing/2014/chart" uri="{C3380CC4-5D6E-409C-BE32-E72D297353CC}">
              <c16:uniqueId val="{00000001-4870-47B9-8532-16591DD9AC3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4D-4753-AD9B-BD7A3504150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0.57999999999999996</c:v>
                </c:pt>
                <c:pt idx="3" formatCode="#,##0.00;&quot;△&quot;#,##0.00;&quot;-&quot;">
                  <c:v>0.54</c:v>
                </c:pt>
                <c:pt idx="4" formatCode="#,##0.00;&quot;△&quot;#,##0.00;&quot;-&quot;">
                  <c:v>0.75</c:v>
                </c:pt>
              </c:numCache>
            </c:numRef>
          </c:val>
          <c:smooth val="0"/>
          <c:extLst>
            <c:ext xmlns:c16="http://schemas.microsoft.com/office/drawing/2014/chart" uri="{C3380CC4-5D6E-409C-BE32-E72D297353CC}">
              <c16:uniqueId val="{00000001-454D-4753-AD9B-BD7A3504150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2A-4EA9-902A-3A379A4396F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86.54</c:v>
                </c:pt>
                <c:pt idx="1">
                  <c:v>22.02</c:v>
                </c:pt>
                <c:pt idx="2">
                  <c:v>26.18</c:v>
                </c:pt>
                <c:pt idx="3">
                  <c:v>25.86</c:v>
                </c:pt>
                <c:pt idx="4">
                  <c:v>25.76</c:v>
                </c:pt>
              </c:numCache>
            </c:numRef>
          </c:val>
          <c:smooth val="0"/>
          <c:extLst>
            <c:ext xmlns:c16="http://schemas.microsoft.com/office/drawing/2014/chart" uri="{C3380CC4-5D6E-409C-BE32-E72D297353CC}">
              <c16:uniqueId val="{00000001-F32A-4EA9-902A-3A379A4396F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24.9</c:v>
                </c:pt>
                <c:pt idx="1">
                  <c:v>20.18</c:v>
                </c:pt>
                <c:pt idx="2">
                  <c:v>5.22</c:v>
                </c:pt>
                <c:pt idx="3">
                  <c:v>8.41</c:v>
                </c:pt>
                <c:pt idx="4">
                  <c:v>6.98</c:v>
                </c:pt>
              </c:numCache>
            </c:numRef>
          </c:val>
          <c:extLst>
            <c:ext xmlns:c16="http://schemas.microsoft.com/office/drawing/2014/chart" uri="{C3380CC4-5D6E-409C-BE32-E72D297353CC}">
              <c16:uniqueId val="{00000000-96CC-4DF6-BBCA-D872D9C747F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62.25</c:v>
                </c:pt>
                <c:pt idx="1">
                  <c:v>68.040000000000006</c:v>
                </c:pt>
                <c:pt idx="2">
                  <c:v>57.3</c:v>
                </c:pt>
                <c:pt idx="3">
                  <c:v>58.23</c:v>
                </c:pt>
                <c:pt idx="4">
                  <c:v>65.56</c:v>
                </c:pt>
              </c:numCache>
            </c:numRef>
          </c:val>
          <c:smooth val="0"/>
          <c:extLst>
            <c:ext xmlns:c16="http://schemas.microsoft.com/office/drawing/2014/chart" uri="{C3380CC4-5D6E-409C-BE32-E72D297353CC}">
              <c16:uniqueId val="{00000001-96CC-4DF6-BBCA-D872D9C747F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1968.29</c:v>
                </c:pt>
                <c:pt idx="1">
                  <c:v>2238.83</c:v>
                </c:pt>
                <c:pt idx="2">
                  <c:v>1298.9100000000001</c:v>
                </c:pt>
                <c:pt idx="3">
                  <c:v>1219.75</c:v>
                </c:pt>
                <c:pt idx="4">
                  <c:v>1358.51</c:v>
                </c:pt>
              </c:numCache>
            </c:numRef>
          </c:val>
          <c:extLst>
            <c:ext xmlns:c16="http://schemas.microsoft.com/office/drawing/2014/chart" uri="{C3380CC4-5D6E-409C-BE32-E72D297353CC}">
              <c16:uniqueId val="{00000000-B2E0-43DE-84B1-6D7B0FCC281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1048.23</c:v>
                </c:pt>
                <c:pt idx="2">
                  <c:v>807.75</c:v>
                </c:pt>
                <c:pt idx="3">
                  <c:v>812.92</c:v>
                </c:pt>
                <c:pt idx="4">
                  <c:v>765.48</c:v>
                </c:pt>
              </c:numCache>
            </c:numRef>
          </c:val>
          <c:smooth val="0"/>
          <c:extLst>
            <c:ext xmlns:c16="http://schemas.microsoft.com/office/drawing/2014/chart" uri="{C3380CC4-5D6E-409C-BE32-E72D297353CC}">
              <c16:uniqueId val="{00000001-B2E0-43DE-84B1-6D7B0FCC281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133.44</c:v>
                </c:pt>
                <c:pt idx="1">
                  <c:v>111.41</c:v>
                </c:pt>
                <c:pt idx="2">
                  <c:v>100</c:v>
                </c:pt>
                <c:pt idx="3">
                  <c:v>95.11</c:v>
                </c:pt>
                <c:pt idx="4">
                  <c:v>85.46</c:v>
                </c:pt>
              </c:numCache>
            </c:numRef>
          </c:val>
          <c:extLst>
            <c:ext xmlns:c16="http://schemas.microsoft.com/office/drawing/2014/chart" uri="{C3380CC4-5D6E-409C-BE32-E72D297353CC}">
              <c16:uniqueId val="{00000000-CEB2-4CBA-AD97-9F3EC2CFE36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78.92</c:v>
                </c:pt>
                <c:pt idx="2">
                  <c:v>86.94</c:v>
                </c:pt>
                <c:pt idx="3">
                  <c:v>85.4</c:v>
                </c:pt>
                <c:pt idx="4">
                  <c:v>87.8</c:v>
                </c:pt>
              </c:numCache>
            </c:numRef>
          </c:val>
          <c:smooth val="0"/>
          <c:extLst>
            <c:ext xmlns:c16="http://schemas.microsoft.com/office/drawing/2014/chart" uri="{C3380CC4-5D6E-409C-BE32-E72D297353CC}">
              <c16:uniqueId val="{00000001-CEB2-4CBA-AD97-9F3EC2CFE36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127.15</c:v>
                </c:pt>
                <c:pt idx="1">
                  <c:v>152.55000000000001</c:v>
                </c:pt>
                <c:pt idx="2">
                  <c:v>170.19</c:v>
                </c:pt>
                <c:pt idx="3">
                  <c:v>178.7</c:v>
                </c:pt>
                <c:pt idx="4">
                  <c:v>199.24</c:v>
                </c:pt>
              </c:numCache>
            </c:numRef>
          </c:val>
          <c:extLst>
            <c:ext xmlns:c16="http://schemas.microsoft.com/office/drawing/2014/chart" uri="{C3380CC4-5D6E-409C-BE32-E72D297353CC}">
              <c16:uniqueId val="{00000000-45CE-439C-A64A-20F1D23358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220.31</c:v>
                </c:pt>
                <c:pt idx="2">
                  <c:v>179.63</c:v>
                </c:pt>
                <c:pt idx="3">
                  <c:v>188.57</c:v>
                </c:pt>
                <c:pt idx="4">
                  <c:v>187.69</c:v>
                </c:pt>
              </c:numCache>
            </c:numRef>
          </c:val>
          <c:smooth val="0"/>
          <c:extLst>
            <c:ext xmlns:c16="http://schemas.microsoft.com/office/drawing/2014/chart" uri="{C3380CC4-5D6E-409C-BE32-E72D297353CC}">
              <c16:uniqueId val="{00000001-45CE-439C-A64A-20F1D23358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Y10"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秋田県　男鹿市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Cd1</v>
      </c>
      <c r="X8" s="66"/>
      <c r="Y8" s="66"/>
      <c r="Z8" s="66"/>
      <c r="AA8" s="66"/>
      <c r="AB8" s="66"/>
      <c r="AC8" s="66"/>
      <c r="AD8" s="67" t="str">
        <f>データ!$M$6</f>
        <v>非設置</v>
      </c>
      <c r="AE8" s="67"/>
      <c r="AF8" s="67"/>
      <c r="AG8" s="67"/>
      <c r="AH8" s="67"/>
      <c r="AI8" s="67"/>
      <c r="AJ8" s="67"/>
      <c r="AK8" s="3"/>
      <c r="AL8" s="55">
        <f>データ!S6</f>
        <v>25531</v>
      </c>
      <c r="AM8" s="55"/>
      <c r="AN8" s="55"/>
      <c r="AO8" s="55"/>
      <c r="AP8" s="55"/>
      <c r="AQ8" s="55"/>
      <c r="AR8" s="55"/>
      <c r="AS8" s="55"/>
      <c r="AT8" s="54">
        <f>データ!T6</f>
        <v>241.09</v>
      </c>
      <c r="AU8" s="54"/>
      <c r="AV8" s="54"/>
      <c r="AW8" s="54"/>
      <c r="AX8" s="54"/>
      <c r="AY8" s="54"/>
      <c r="AZ8" s="54"/>
      <c r="BA8" s="54"/>
      <c r="BB8" s="54">
        <f>データ!U6</f>
        <v>105.9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43.92</v>
      </c>
      <c r="J10" s="54"/>
      <c r="K10" s="54"/>
      <c r="L10" s="54"/>
      <c r="M10" s="54"/>
      <c r="N10" s="54"/>
      <c r="O10" s="54"/>
      <c r="P10" s="54">
        <f>データ!P6</f>
        <v>55.58</v>
      </c>
      <c r="Q10" s="54"/>
      <c r="R10" s="54"/>
      <c r="S10" s="54"/>
      <c r="T10" s="54"/>
      <c r="U10" s="54"/>
      <c r="V10" s="54"/>
      <c r="W10" s="54">
        <f>データ!Q6</f>
        <v>100</v>
      </c>
      <c r="X10" s="54"/>
      <c r="Y10" s="54"/>
      <c r="Z10" s="54"/>
      <c r="AA10" s="54"/>
      <c r="AB10" s="54"/>
      <c r="AC10" s="54"/>
      <c r="AD10" s="55">
        <f>データ!R6</f>
        <v>3300</v>
      </c>
      <c r="AE10" s="55"/>
      <c r="AF10" s="55"/>
      <c r="AG10" s="55"/>
      <c r="AH10" s="55"/>
      <c r="AI10" s="55"/>
      <c r="AJ10" s="55"/>
      <c r="AK10" s="2"/>
      <c r="AL10" s="55">
        <f>データ!V6</f>
        <v>14042</v>
      </c>
      <c r="AM10" s="55"/>
      <c r="AN10" s="55"/>
      <c r="AO10" s="55"/>
      <c r="AP10" s="55"/>
      <c r="AQ10" s="55"/>
      <c r="AR10" s="55"/>
      <c r="AS10" s="55"/>
      <c r="AT10" s="54">
        <f>データ!W6</f>
        <v>5.87</v>
      </c>
      <c r="AU10" s="54"/>
      <c r="AV10" s="54"/>
      <c r="AW10" s="54"/>
      <c r="AX10" s="54"/>
      <c r="AY10" s="54"/>
      <c r="AZ10" s="54"/>
      <c r="BA10" s="54"/>
      <c r="BB10" s="54">
        <f>データ!X6</f>
        <v>2392.16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NQpWj+BNgNifNDXKS7AxccYoKw6ZmwG8+NMoJ3nby8Nj4MTOLhr+aUpY1TEhG17i0YRBEFsundilDmitCkw+6g==" saltValue="HEznzU293ZS5aTDkHRgW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52060</v>
      </c>
      <c r="D6" s="19">
        <f t="shared" si="3"/>
        <v>46</v>
      </c>
      <c r="E6" s="19">
        <f t="shared" si="3"/>
        <v>17</v>
      </c>
      <c r="F6" s="19">
        <f t="shared" si="3"/>
        <v>1</v>
      </c>
      <c r="G6" s="19">
        <f t="shared" si="3"/>
        <v>0</v>
      </c>
      <c r="H6" s="19" t="str">
        <f t="shared" si="3"/>
        <v>秋田県　男鹿市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43.92</v>
      </c>
      <c r="P6" s="20">
        <f t="shared" si="3"/>
        <v>55.58</v>
      </c>
      <c r="Q6" s="20">
        <f t="shared" si="3"/>
        <v>100</v>
      </c>
      <c r="R6" s="20">
        <f t="shared" si="3"/>
        <v>3300</v>
      </c>
      <c r="S6" s="20">
        <f t="shared" si="3"/>
        <v>25531</v>
      </c>
      <c r="T6" s="20">
        <f t="shared" si="3"/>
        <v>241.09</v>
      </c>
      <c r="U6" s="20">
        <f t="shared" si="3"/>
        <v>105.9</v>
      </c>
      <c r="V6" s="20">
        <f t="shared" si="3"/>
        <v>14042</v>
      </c>
      <c r="W6" s="20">
        <f t="shared" si="3"/>
        <v>5.87</v>
      </c>
      <c r="X6" s="20">
        <f t="shared" si="3"/>
        <v>2392.16</v>
      </c>
      <c r="Y6" s="21">
        <f>IF(Y7="",NA(),Y7)</f>
        <v>110.16</v>
      </c>
      <c r="Z6" s="21">
        <f t="shared" ref="Z6:AH6" si="4">IF(Z7="",NA(),Z7)</f>
        <v>103.62</v>
      </c>
      <c r="AA6" s="21">
        <f t="shared" si="4"/>
        <v>111.38</v>
      </c>
      <c r="AB6" s="21">
        <f t="shared" si="4"/>
        <v>107.66</v>
      </c>
      <c r="AC6" s="21">
        <f t="shared" si="4"/>
        <v>105.54</v>
      </c>
      <c r="AD6" s="21">
        <f t="shared" si="4"/>
        <v>108.11</v>
      </c>
      <c r="AE6" s="21">
        <f t="shared" si="4"/>
        <v>106.83</v>
      </c>
      <c r="AF6" s="21">
        <f t="shared" si="4"/>
        <v>104.01</v>
      </c>
      <c r="AG6" s="21">
        <f t="shared" si="4"/>
        <v>105.41</v>
      </c>
      <c r="AH6" s="21">
        <f t="shared" si="4"/>
        <v>104.64</v>
      </c>
      <c r="AI6" s="20" t="str">
        <f>IF(AI7="","",IF(AI7="-","【-】","【"&amp;SUBSTITUTE(TEXT(AI7,"#,##0.00"),"-","△")&amp;"】"))</f>
        <v>【107.02】</v>
      </c>
      <c r="AJ6" s="20">
        <f>IF(AJ7="",NA(),AJ7)</f>
        <v>0</v>
      </c>
      <c r="AK6" s="20">
        <f t="shared" ref="AK6:AS6" si="5">IF(AK7="",NA(),AK7)</f>
        <v>0</v>
      </c>
      <c r="AL6" s="20">
        <f t="shared" si="5"/>
        <v>0</v>
      </c>
      <c r="AM6" s="20">
        <f t="shared" si="5"/>
        <v>0</v>
      </c>
      <c r="AN6" s="20">
        <f t="shared" si="5"/>
        <v>0</v>
      </c>
      <c r="AO6" s="21">
        <f t="shared" si="5"/>
        <v>86.54</v>
      </c>
      <c r="AP6" s="21">
        <f t="shared" si="5"/>
        <v>22.02</v>
      </c>
      <c r="AQ6" s="21">
        <f t="shared" si="5"/>
        <v>26.18</v>
      </c>
      <c r="AR6" s="21">
        <f t="shared" si="5"/>
        <v>25.86</v>
      </c>
      <c r="AS6" s="21">
        <f t="shared" si="5"/>
        <v>25.76</v>
      </c>
      <c r="AT6" s="20" t="str">
        <f>IF(AT7="","",IF(AT7="-","【-】","【"&amp;SUBSTITUTE(TEXT(AT7,"#,##0.00"),"-","△")&amp;"】"))</f>
        <v>【3.09】</v>
      </c>
      <c r="AU6" s="21">
        <f>IF(AU7="",NA(),AU7)</f>
        <v>24.9</v>
      </c>
      <c r="AV6" s="21">
        <f t="shared" ref="AV6:BD6" si="6">IF(AV7="",NA(),AV7)</f>
        <v>20.18</v>
      </c>
      <c r="AW6" s="21">
        <f t="shared" si="6"/>
        <v>5.22</v>
      </c>
      <c r="AX6" s="21">
        <f t="shared" si="6"/>
        <v>8.41</v>
      </c>
      <c r="AY6" s="21">
        <f t="shared" si="6"/>
        <v>6.98</v>
      </c>
      <c r="AZ6" s="21">
        <f t="shared" si="6"/>
        <v>62.25</v>
      </c>
      <c r="BA6" s="21">
        <f t="shared" si="6"/>
        <v>68.040000000000006</v>
      </c>
      <c r="BB6" s="21">
        <f t="shared" si="6"/>
        <v>57.3</v>
      </c>
      <c r="BC6" s="21">
        <f t="shared" si="6"/>
        <v>58.23</v>
      </c>
      <c r="BD6" s="21">
        <f t="shared" si="6"/>
        <v>65.56</v>
      </c>
      <c r="BE6" s="20" t="str">
        <f>IF(BE7="","",IF(BE7="-","【-】","【"&amp;SUBSTITUTE(TEXT(BE7,"#,##0.00"),"-","△")&amp;"】"))</f>
        <v>【71.39】</v>
      </c>
      <c r="BF6" s="21">
        <f>IF(BF7="",NA(),BF7)</f>
        <v>1968.29</v>
      </c>
      <c r="BG6" s="21">
        <f t="shared" ref="BG6:BO6" si="7">IF(BG7="",NA(),BG7)</f>
        <v>2238.83</v>
      </c>
      <c r="BH6" s="21">
        <f t="shared" si="7"/>
        <v>1298.9100000000001</v>
      </c>
      <c r="BI6" s="21">
        <f t="shared" si="7"/>
        <v>1219.75</v>
      </c>
      <c r="BJ6" s="21">
        <f t="shared" si="7"/>
        <v>1358.51</v>
      </c>
      <c r="BK6" s="21">
        <f t="shared" si="7"/>
        <v>966.33</v>
      </c>
      <c r="BL6" s="21">
        <f t="shared" si="7"/>
        <v>1048.23</v>
      </c>
      <c r="BM6" s="21">
        <f t="shared" si="7"/>
        <v>807.75</v>
      </c>
      <c r="BN6" s="21">
        <f t="shared" si="7"/>
        <v>812.92</v>
      </c>
      <c r="BO6" s="21">
        <f t="shared" si="7"/>
        <v>765.48</v>
      </c>
      <c r="BP6" s="20" t="str">
        <f>IF(BP7="","",IF(BP7="-","【-】","【"&amp;SUBSTITUTE(TEXT(BP7,"#,##0.00"),"-","△")&amp;"】"))</f>
        <v>【669.11】</v>
      </c>
      <c r="BQ6" s="21">
        <f>IF(BQ7="",NA(),BQ7)</f>
        <v>133.44</v>
      </c>
      <c r="BR6" s="21">
        <f t="shared" ref="BR6:BZ6" si="8">IF(BR7="",NA(),BR7)</f>
        <v>111.41</v>
      </c>
      <c r="BS6" s="21">
        <f t="shared" si="8"/>
        <v>100</v>
      </c>
      <c r="BT6" s="21">
        <f t="shared" si="8"/>
        <v>95.11</v>
      </c>
      <c r="BU6" s="21">
        <f t="shared" si="8"/>
        <v>85.46</v>
      </c>
      <c r="BV6" s="21">
        <f t="shared" si="8"/>
        <v>81.739999999999995</v>
      </c>
      <c r="BW6" s="21">
        <f t="shared" si="8"/>
        <v>78.92</v>
      </c>
      <c r="BX6" s="21">
        <f t="shared" si="8"/>
        <v>86.94</v>
      </c>
      <c r="BY6" s="21">
        <f t="shared" si="8"/>
        <v>85.4</v>
      </c>
      <c r="BZ6" s="21">
        <f t="shared" si="8"/>
        <v>87.8</v>
      </c>
      <c r="CA6" s="20" t="str">
        <f>IF(CA7="","",IF(CA7="-","【-】","【"&amp;SUBSTITUTE(TEXT(CA7,"#,##0.00"),"-","△")&amp;"】"))</f>
        <v>【99.73】</v>
      </c>
      <c r="CB6" s="21">
        <f>IF(CB7="",NA(),CB7)</f>
        <v>127.15</v>
      </c>
      <c r="CC6" s="21">
        <f t="shared" ref="CC6:CK6" si="9">IF(CC7="",NA(),CC7)</f>
        <v>152.55000000000001</v>
      </c>
      <c r="CD6" s="21">
        <f t="shared" si="9"/>
        <v>170.19</v>
      </c>
      <c r="CE6" s="21">
        <f t="shared" si="9"/>
        <v>178.7</v>
      </c>
      <c r="CF6" s="21">
        <f t="shared" si="9"/>
        <v>199.24</v>
      </c>
      <c r="CG6" s="21">
        <f t="shared" si="9"/>
        <v>194.31</v>
      </c>
      <c r="CH6" s="21">
        <f t="shared" si="9"/>
        <v>220.31</v>
      </c>
      <c r="CI6" s="21">
        <f t="shared" si="9"/>
        <v>179.63</v>
      </c>
      <c r="CJ6" s="21">
        <f t="shared" si="9"/>
        <v>188.57</v>
      </c>
      <c r="CK6" s="21">
        <f t="shared" si="9"/>
        <v>187.69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49.68</v>
      </c>
      <c r="CT6" s="21">
        <f t="shared" si="10"/>
        <v>55.55</v>
      </c>
      <c r="CU6" s="21">
        <f t="shared" si="10"/>
        <v>55.84</v>
      </c>
      <c r="CV6" s="21">
        <f t="shared" si="10"/>
        <v>55.78</v>
      </c>
      <c r="CW6" s="20" t="str">
        <f>IF(CW7="","",IF(CW7="-","【-】","【"&amp;SUBSTITUTE(TEXT(CW7,"#,##0.00"),"-","△")&amp;"】"))</f>
        <v>【59.99】</v>
      </c>
      <c r="CX6" s="21">
        <f>IF(CX7="",NA(),CX7)</f>
        <v>78.8</v>
      </c>
      <c r="CY6" s="21">
        <f t="shared" ref="CY6:DG6" si="11">IF(CY7="",NA(),CY7)</f>
        <v>78.680000000000007</v>
      </c>
      <c r="CZ6" s="21">
        <f t="shared" si="11"/>
        <v>75.44</v>
      </c>
      <c r="DA6" s="21">
        <f t="shared" si="11"/>
        <v>76.23</v>
      </c>
      <c r="DB6" s="21">
        <f t="shared" si="11"/>
        <v>76.3</v>
      </c>
      <c r="DC6" s="21">
        <f t="shared" si="11"/>
        <v>83.51</v>
      </c>
      <c r="DD6" s="21">
        <f t="shared" si="11"/>
        <v>83.35</v>
      </c>
      <c r="DE6" s="21">
        <f t="shared" si="11"/>
        <v>91.64</v>
      </c>
      <c r="DF6" s="21">
        <f t="shared" si="11"/>
        <v>92.34</v>
      </c>
      <c r="DG6" s="21">
        <f t="shared" si="11"/>
        <v>91.78</v>
      </c>
      <c r="DH6" s="20" t="str">
        <f>IF(DH7="","",IF(DH7="-","【-】","【"&amp;SUBSTITUTE(TEXT(DH7,"#,##0.00"),"-","△")&amp;"】"))</f>
        <v>【95.72】</v>
      </c>
      <c r="DI6" s="21">
        <f>IF(DI7="",NA(),DI7)</f>
        <v>9.61</v>
      </c>
      <c r="DJ6" s="21">
        <f t="shared" ref="DJ6:DR6" si="12">IF(DJ7="",NA(),DJ7)</f>
        <v>11.88</v>
      </c>
      <c r="DK6" s="21">
        <f t="shared" si="12"/>
        <v>14.12</v>
      </c>
      <c r="DL6" s="21">
        <f t="shared" si="12"/>
        <v>16.61</v>
      </c>
      <c r="DM6" s="21">
        <f t="shared" si="12"/>
        <v>19.09</v>
      </c>
      <c r="DN6" s="21">
        <f t="shared" si="12"/>
        <v>21.16</v>
      </c>
      <c r="DO6" s="21">
        <f t="shared" si="12"/>
        <v>26.06</v>
      </c>
      <c r="DP6" s="21">
        <f t="shared" si="12"/>
        <v>31.19</v>
      </c>
      <c r="DQ6" s="21">
        <f t="shared" si="12"/>
        <v>25.37</v>
      </c>
      <c r="DR6" s="21">
        <f t="shared" si="12"/>
        <v>26.89</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1">
        <f t="shared" si="13"/>
        <v>0.57999999999999996</v>
      </c>
      <c r="EB6" s="21">
        <f t="shared" si="13"/>
        <v>0.54</v>
      </c>
      <c r="EC6" s="21">
        <f t="shared" si="13"/>
        <v>0.75</v>
      </c>
      <c r="ED6" s="20" t="str">
        <f>IF(ED7="","",IF(ED7="-","【-】","【"&amp;SUBSTITUTE(TEXT(ED7,"#,##0.00"),"-","△")&amp;"】"))</f>
        <v>【6.54】</v>
      </c>
      <c r="EE6" s="20">
        <f>IF(EE7="",NA(),EE7)</f>
        <v>0</v>
      </c>
      <c r="EF6" s="20">
        <f t="shared" ref="EF6:EN6" si="14">IF(EF7="",NA(),EF7)</f>
        <v>0</v>
      </c>
      <c r="EG6" s="20">
        <f t="shared" si="14"/>
        <v>0</v>
      </c>
      <c r="EH6" s="20">
        <f t="shared" si="14"/>
        <v>0</v>
      </c>
      <c r="EI6" s="20">
        <f t="shared" si="14"/>
        <v>0</v>
      </c>
      <c r="EJ6" s="21">
        <f t="shared" si="14"/>
        <v>0.16</v>
      </c>
      <c r="EK6" s="21">
        <f t="shared" si="14"/>
        <v>0.12</v>
      </c>
      <c r="EL6" s="21">
        <f t="shared" si="14"/>
        <v>0.1</v>
      </c>
      <c r="EM6" s="21">
        <f t="shared" si="14"/>
        <v>0.09</v>
      </c>
      <c r="EN6" s="21">
        <f t="shared" si="14"/>
        <v>0.1</v>
      </c>
      <c r="EO6" s="20" t="str">
        <f>IF(EO7="","",IF(EO7="-","【-】","【"&amp;SUBSTITUTE(TEXT(EO7,"#,##0.00"),"-","△")&amp;"】"))</f>
        <v>【0.24】</v>
      </c>
    </row>
    <row r="7" spans="1:148" s="22" customFormat="1" x14ac:dyDescent="0.2">
      <c r="A7" s="14"/>
      <c r="B7" s="23">
        <v>2021</v>
      </c>
      <c r="C7" s="23">
        <v>52060</v>
      </c>
      <c r="D7" s="23">
        <v>46</v>
      </c>
      <c r="E7" s="23">
        <v>17</v>
      </c>
      <c r="F7" s="23">
        <v>1</v>
      </c>
      <c r="G7" s="23">
        <v>0</v>
      </c>
      <c r="H7" s="23" t="s">
        <v>96</v>
      </c>
      <c r="I7" s="23" t="s">
        <v>97</v>
      </c>
      <c r="J7" s="23" t="s">
        <v>98</v>
      </c>
      <c r="K7" s="23" t="s">
        <v>99</v>
      </c>
      <c r="L7" s="23" t="s">
        <v>100</v>
      </c>
      <c r="M7" s="23" t="s">
        <v>101</v>
      </c>
      <c r="N7" s="24" t="s">
        <v>102</v>
      </c>
      <c r="O7" s="24">
        <v>43.92</v>
      </c>
      <c r="P7" s="24">
        <v>55.58</v>
      </c>
      <c r="Q7" s="24">
        <v>100</v>
      </c>
      <c r="R7" s="24">
        <v>3300</v>
      </c>
      <c r="S7" s="24">
        <v>25531</v>
      </c>
      <c r="T7" s="24">
        <v>241.09</v>
      </c>
      <c r="U7" s="24">
        <v>105.9</v>
      </c>
      <c r="V7" s="24">
        <v>14042</v>
      </c>
      <c r="W7" s="24">
        <v>5.87</v>
      </c>
      <c r="X7" s="24">
        <v>2392.16</v>
      </c>
      <c r="Y7" s="24">
        <v>110.16</v>
      </c>
      <c r="Z7" s="24">
        <v>103.62</v>
      </c>
      <c r="AA7" s="24">
        <v>111.38</v>
      </c>
      <c r="AB7" s="24">
        <v>107.66</v>
      </c>
      <c r="AC7" s="24">
        <v>105.54</v>
      </c>
      <c r="AD7" s="24">
        <v>108.11</v>
      </c>
      <c r="AE7" s="24">
        <v>106.83</v>
      </c>
      <c r="AF7" s="24">
        <v>104.01</v>
      </c>
      <c r="AG7" s="24">
        <v>105.41</v>
      </c>
      <c r="AH7" s="24">
        <v>104.64</v>
      </c>
      <c r="AI7" s="24">
        <v>107.02</v>
      </c>
      <c r="AJ7" s="24">
        <v>0</v>
      </c>
      <c r="AK7" s="24">
        <v>0</v>
      </c>
      <c r="AL7" s="24">
        <v>0</v>
      </c>
      <c r="AM7" s="24">
        <v>0</v>
      </c>
      <c r="AN7" s="24">
        <v>0</v>
      </c>
      <c r="AO7" s="24">
        <v>86.54</v>
      </c>
      <c r="AP7" s="24">
        <v>22.02</v>
      </c>
      <c r="AQ7" s="24">
        <v>26.18</v>
      </c>
      <c r="AR7" s="24">
        <v>25.86</v>
      </c>
      <c r="AS7" s="24">
        <v>25.76</v>
      </c>
      <c r="AT7" s="24">
        <v>3.09</v>
      </c>
      <c r="AU7" s="24">
        <v>24.9</v>
      </c>
      <c r="AV7" s="24">
        <v>20.18</v>
      </c>
      <c r="AW7" s="24">
        <v>5.22</v>
      </c>
      <c r="AX7" s="24">
        <v>8.41</v>
      </c>
      <c r="AY7" s="24">
        <v>6.98</v>
      </c>
      <c r="AZ7" s="24">
        <v>62.25</v>
      </c>
      <c r="BA7" s="24">
        <v>68.040000000000006</v>
      </c>
      <c r="BB7" s="24">
        <v>57.3</v>
      </c>
      <c r="BC7" s="24">
        <v>58.23</v>
      </c>
      <c r="BD7" s="24">
        <v>65.56</v>
      </c>
      <c r="BE7" s="24">
        <v>71.39</v>
      </c>
      <c r="BF7" s="24">
        <v>1968.29</v>
      </c>
      <c r="BG7" s="24">
        <v>2238.83</v>
      </c>
      <c r="BH7" s="24">
        <v>1298.9100000000001</v>
      </c>
      <c r="BI7" s="24">
        <v>1219.75</v>
      </c>
      <c r="BJ7" s="24">
        <v>1358.51</v>
      </c>
      <c r="BK7" s="24">
        <v>966.33</v>
      </c>
      <c r="BL7" s="24">
        <v>1048.23</v>
      </c>
      <c r="BM7" s="24">
        <v>807.75</v>
      </c>
      <c r="BN7" s="24">
        <v>812.92</v>
      </c>
      <c r="BO7" s="24">
        <v>765.48</v>
      </c>
      <c r="BP7" s="24">
        <v>669.11</v>
      </c>
      <c r="BQ7" s="24">
        <v>133.44</v>
      </c>
      <c r="BR7" s="24">
        <v>111.41</v>
      </c>
      <c r="BS7" s="24">
        <v>100</v>
      </c>
      <c r="BT7" s="24">
        <v>95.11</v>
      </c>
      <c r="BU7" s="24">
        <v>85.46</v>
      </c>
      <c r="BV7" s="24">
        <v>81.739999999999995</v>
      </c>
      <c r="BW7" s="24">
        <v>78.92</v>
      </c>
      <c r="BX7" s="24">
        <v>86.94</v>
      </c>
      <c r="BY7" s="24">
        <v>85.4</v>
      </c>
      <c r="BZ7" s="24">
        <v>87.8</v>
      </c>
      <c r="CA7" s="24">
        <v>99.73</v>
      </c>
      <c r="CB7" s="24">
        <v>127.15</v>
      </c>
      <c r="CC7" s="24">
        <v>152.55000000000001</v>
      </c>
      <c r="CD7" s="24">
        <v>170.19</v>
      </c>
      <c r="CE7" s="24">
        <v>178.7</v>
      </c>
      <c r="CF7" s="24">
        <v>199.24</v>
      </c>
      <c r="CG7" s="24">
        <v>194.31</v>
      </c>
      <c r="CH7" s="24">
        <v>220.31</v>
      </c>
      <c r="CI7" s="24">
        <v>179.63</v>
      </c>
      <c r="CJ7" s="24">
        <v>188.57</v>
      </c>
      <c r="CK7" s="24">
        <v>187.69</v>
      </c>
      <c r="CL7" s="24">
        <v>134.97999999999999</v>
      </c>
      <c r="CM7" s="24" t="s">
        <v>102</v>
      </c>
      <c r="CN7" s="24" t="s">
        <v>102</v>
      </c>
      <c r="CO7" s="24" t="s">
        <v>102</v>
      </c>
      <c r="CP7" s="24" t="s">
        <v>102</v>
      </c>
      <c r="CQ7" s="24" t="s">
        <v>102</v>
      </c>
      <c r="CR7" s="24">
        <v>53.5</v>
      </c>
      <c r="CS7" s="24">
        <v>49.68</v>
      </c>
      <c r="CT7" s="24">
        <v>55.55</v>
      </c>
      <c r="CU7" s="24">
        <v>55.84</v>
      </c>
      <c r="CV7" s="24">
        <v>55.78</v>
      </c>
      <c r="CW7" s="24">
        <v>59.99</v>
      </c>
      <c r="CX7" s="24">
        <v>78.8</v>
      </c>
      <c r="CY7" s="24">
        <v>78.680000000000007</v>
      </c>
      <c r="CZ7" s="24">
        <v>75.44</v>
      </c>
      <c r="DA7" s="24">
        <v>76.23</v>
      </c>
      <c r="DB7" s="24">
        <v>76.3</v>
      </c>
      <c r="DC7" s="24">
        <v>83.51</v>
      </c>
      <c r="DD7" s="24">
        <v>83.35</v>
      </c>
      <c r="DE7" s="24">
        <v>91.64</v>
      </c>
      <c r="DF7" s="24">
        <v>92.34</v>
      </c>
      <c r="DG7" s="24">
        <v>91.78</v>
      </c>
      <c r="DH7" s="24">
        <v>95.72</v>
      </c>
      <c r="DI7" s="24">
        <v>9.61</v>
      </c>
      <c r="DJ7" s="24">
        <v>11.88</v>
      </c>
      <c r="DK7" s="24">
        <v>14.12</v>
      </c>
      <c r="DL7" s="24">
        <v>16.61</v>
      </c>
      <c r="DM7" s="24">
        <v>19.09</v>
      </c>
      <c r="DN7" s="24">
        <v>21.16</v>
      </c>
      <c r="DO7" s="24">
        <v>26.06</v>
      </c>
      <c r="DP7" s="24">
        <v>31.19</v>
      </c>
      <c r="DQ7" s="24">
        <v>25.37</v>
      </c>
      <c r="DR7" s="24">
        <v>26.89</v>
      </c>
      <c r="DS7" s="24">
        <v>38.17</v>
      </c>
      <c r="DT7" s="24">
        <v>0</v>
      </c>
      <c r="DU7" s="24">
        <v>0</v>
      </c>
      <c r="DV7" s="24">
        <v>0</v>
      </c>
      <c r="DW7" s="24">
        <v>0</v>
      </c>
      <c r="DX7" s="24">
        <v>0</v>
      </c>
      <c r="DY7" s="24">
        <v>0</v>
      </c>
      <c r="DZ7" s="24">
        <v>0</v>
      </c>
      <c r="EA7" s="24">
        <v>0.57999999999999996</v>
      </c>
      <c r="EB7" s="24">
        <v>0.54</v>
      </c>
      <c r="EC7" s="24">
        <v>0.75</v>
      </c>
      <c r="ED7" s="24">
        <v>6.54</v>
      </c>
      <c r="EE7" s="24">
        <v>0</v>
      </c>
      <c r="EF7" s="24">
        <v>0</v>
      </c>
      <c r="EG7" s="24">
        <v>0</v>
      </c>
      <c r="EH7" s="24">
        <v>0</v>
      </c>
      <c r="EI7" s="24">
        <v>0</v>
      </c>
      <c r="EJ7" s="24">
        <v>0.16</v>
      </c>
      <c r="EK7" s="24">
        <v>0.12</v>
      </c>
      <c r="EL7" s="24">
        <v>0.1</v>
      </c>
      <c r="EM7" s="24">
        <v>0.09</v>
      </c>
      <c r="EN7" s="24">
        <v>0.1</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KIGYO13U</cp:lastModifiedBy>
  <dcterms:created xsi:type="dcterms:W3CDTF">2023-01-12T23:26:50Z</dcterms:created>
  <dcterms:modified xsi:type="dcterms:W3CDTF">2023-01-18T04:14:43Z</dcterms:modified>
  <cp:category/>
</cp:coreProperties>
</file>