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192.168.20.250\経理\佐々木\報告等\R3\経営比較分析表\【経営比較分析表】2020_052060_46_1718\"/>
    </mc:Choice>
  </mc:AlternateContent>
  <xr:revisionPtr revIDLastSave="0" documentId="13_ncr:1_{68154158-D73E-4C5D-A60E-3F97B4EC002A}" xr6:coauthVersionLast="46" xr6:coauthVersionMax="46" xr10:uidLastSave="{00000000-0000-0000-0000-000000000000}"/>
  <workbookProtection workbookAlgorithmName="SHA-512" workbookHashValue="+pUeCEUbM0OqroCYQZ8diegic5zgWikaYEGAmcYPC+S70QQjcb8+AGMJ0MsktGUqmejTUhybgewo5tksQyQmoA==" workbookSaltValue="sdyPM6XYrRmFI+H8B3qRBA==" workbookSpinCount="100000" lockStructure="1"/>
  <bookViews>
    <workbookView xWindow="-390" yWindow="400" windowWidth="19390" windowHeight="971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P10" i="4"/>
  <c r="BB8" i="4"/>
  <c r="AT8" i="4"/>
  <c r="AD8" i="4"/>
  <c r="W8" i="4"/>
  <c r="B8" i="4"/>
  <c r="B6"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<sst xmlns="http://schemas.openxmlformats.org/spreadsheetml/2006/main" count="236" uniqueCount="118">
  <si>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</si>
  <si>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</si>
  <si>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</si>
  <si>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</si>
  <si>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</si>
  <si>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</si>
  <si>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</si>
  <si>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</si>
  <si>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</si>
  <si>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</si>
  <si>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</si>
  <si>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</si>
  <si>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</si>
  <si>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</si>
  <si>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</si>
  <si>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</si>
  <si>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</si>
  <si>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</si>
  <si>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</si>
  <si>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</si>
  <si>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</si>
  <si>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</si>
  <si>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</si>
  <si>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</si>
  <si>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</si>
  <si>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</si>
  <si>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</si>
  <si>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</si>
  <si>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</si>
  <si>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</si>
  <si>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</si>
  <si>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</si>
  <si>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</si>
  <si>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</si>
  <si>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</si>
  <si>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</si>
  <si>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</si>
  <si>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</si>
  <si>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</si>
  <si>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</si>
  <si>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</si>
  <si>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</si>
  <si>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</si>
  <si>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</si>
  <si>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</si>
  <si>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</si>
  <si>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</si>
  <si>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</si>
  <si>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</si>
  <si>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</si>
  <si>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</si>
  <si>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</si>
  <si>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</si>
  <si>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</si>
  <si>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</si>
  <si>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</si>
  <si>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</si>
  <si>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</si>
  <si>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</si>
  <si>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</si>
  <si>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</si>
  <si>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</si>
  <si>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</si>
  <si>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</si>
  <si>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</si>
  <si>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</si>
  <si>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</si>
  <si>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</si>
  <si>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</si>
  <si>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</si>
  <si>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</si>
  <si>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</si>
  <si>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</si>
  <si>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</si>
  <si>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</si>
  <si>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</si>
  <si>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</si>
  <si>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</si>
  <si>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</si>
  <si>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</si>
  <si>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</si>
  <si>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</si>
  <si>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</si>
  <si>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</si>
  <si>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</si>
  <si>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</si>
  <si>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</si>
  <si>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</si>
  <si>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</si>
  <si>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</si>
  <si>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</si>
  <si>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</si>
  <si>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</si>
  <si>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</si>
  <si>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</si>
  <si>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</si>
  <si>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</si>
  <si>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</si>
  <si>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</si>
  <si>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</si>
  <si>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</si>
  <si>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</si>
  <si>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</si>
  <si>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</si>
  <si>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</si>
  <si>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</si>
  <si>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</si>
  <si>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</si>
  <si>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</si>
  <si>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</si>
  <si>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</si>
  <si>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</si>
  <si>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</si>
  <si>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</si>
  <si>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</si>
  <si>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本市の特定環境保全公共下水道事業は、平成26年度で概成しているため、今後は経営戦略に基づき、経費削減と合わせて個別訪問等により水洗化率の向上を図り、使用料収入の増加に努める。</t>
    <phoneticPr fontId="4"/>
  </si>
  <si>
    <t>○経常収支比率は119.90%となっているが、使用料収入以外の一般会計補助金が経常収益の約50%を占めているため、今後も個別訪問等により水洗化率の向上を図り、使用料収入の増加に努める。
○流動比率は、100%以上であることが必要であるとされているが、本市は12.54%となっている。これは翌年度償還の企業債等が流動負債へ計上されているためで、その企業債等を除いた比率は、195.38%となり100%を上回っている。
〇経費回収率は87.43％と類似団体73.36％を上回っているが、100％を下回る水準のため、今後も汚水処理費の削減に努める。
○水洗化率は63.66%と類似団体84.19%に比べ下回っているが、平成26年度で管渠整備事業が概成したため、今後も継続的に下水道未接続世帯を個別訪問し、使用料収入の増加並びに水洗化率の向上に努める。</t>
    <rPh sb="246" eb="248">
      <t>シタマワ</t>
    </rPh>
    <rPh sb="249" eb="251">
      <t>スイジュン</t>
    </rPh>
    <rPh sb="330" eb="333">
      <t>ケイゾクテキ</t>
    </rPh>
    <phoneticPr fontId="4"/>
  </si>
  <si>
    <t>○有形固定資産減価償却率は16.81%と類似団体21.36%に比べ下回っている。これは保有資産の減価償却がどの程度進んでいるかを示しているもので、類似団体と比較すると老朽化は進んでいないものの、数値は増加傾向にある。
○管渠改善率について、本市は耐用年数を経過した管渠はないので管渠改善率は0.0%となっている。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</si>
</sst>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quot;-&quot;">
                  <c:v>0.04</c:v>
                </c:pt>
                <c:pt idx="4">
                  <c:v>0</c:v>
                </c:pt>
              </c:numCache>
            </c:numRef>
          </c:val>
          <c:extLst>
            <c:ext xmlns:c16="http://schemas.microsoft.com/office/drawing/2014/chart" uri="{C3380CC4-5D6E-409C-BE32-E72D297353CC}">
              <c16:uniqueId val="{00000000-BA74-4562-AAD3-61FFE5D5AFB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BA74-4562-AAD3-61FFE5D5AFB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AE-4D22-8AD8-F11BC7F82AD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EBAE-4D22-8AD8-F11BC7F82AD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58.41</c:v>
                </c:pt>
                <c:pt idx="1">
                  <c:v>59.4</c:v>
                </c:pt>
                <c:pt idx="2">
                  <c:v>61.08</c:v>
                </c:pt>
                <c:pt idx="3">
                  <c:v>63.14</c:v>
                </c:pt>
                <c:pt idx="4">
                  <c:v>63.66</c:v>
                </c:pt>
              </c:numCache>
            </c:numRef>
          </c:val>
          <c:extLst>
            <c:ext xmlns:c16="http://schemas.microsoft.com/office/drawing/2014/chart" uri="{C3380CC4-5D6E-409C-BE32-E72D297353CC}">
              <c16:uniqueId val="{00000000-C854-4CD1-B801-66FC924D812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C854-4CD1-B801-66FC924D812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115.01</c:v>
                </c:pt>
                <c:pt idx="1">
                  <c:v>112.18</c:v>
                </c:pt>
                <c:pt idx="2">
                  <c:v>117.92</c:v>
                </c:pt>
                <c:pt idx="3">
                  <c:v>114.38</c:v>
                </c:pt>
                <c:pt idx="4">
                  <c:v>119.9</c:v>
                </c:pt>
              </c:numCache>
            </c:numRef>
          </c:val>
          <c:extLst>
            <c:ext xmlns:c16="http://schemas.microsoft.com/office/drawing/2014/chart" uri="{C3380CC4-5D6E-409C-BE32-E72D297353CC}">
              <c16:uniqueId val="{00000000-DE74-4C78-8169-D764FCE5D8C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DE74-4C78-8169-D764FCE5D8C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7.24</c:v>
                </c:pt>
                <c:pt idx="1">
                  <c:v>9.65</c:v>
                </c:pt>
                <c:pt idx="2">
                  <c:v>12.05</c:v>
                </c:pt>
                <c:pt idx="3">
                  <c:v>14.41</c:v>
                </c:pt>
                <c:pt idx="4">
                  <c:v>16.809999999999999</c:v>
                </c:pt>
              </c:numCache>
            </c:numRef>
          </c:val>
          <c:extLst>
            <c:ext xmlns:c16="http://schemas.microsoft.com/office/drawing/2014/chart" uri="{C3380CC4-5D6E-409C-BE32-E72D297353CC}">
              <c16:uniqueId val="{00000000-298F-45D8-9976-F2E9175E456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298F-45D8-9976-F2E9175E456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1E-48C7-A994-41B4EA2A62A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641E-48C7-A994-41B4EA2A62A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5F-4DED-A705-A91C231E67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F65F-4DED-A705-A91C231E67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11.77</c:v>
                </c:pt>
                <c:pt idx="1">
                  <c:v>6.65</c:v>
                </c:pt>
                <c:pt idx="2">
                  <c:v>8.0399999999999991</c:v>
                </c:pt>
                <c:pt idx="3">
                  <c:v>5.7</c:v>
                </c:pt>
                <c:pt idx="4">
                  <c:v>12.54</c:v>
                </c:pt>
              </c:numCache>
            </c:numRef>
          </c:val>
          <c:extLst>
            <c:ext xmlns:c16="http://schemas.microsoft.com/office/drawing/2014/chart" uri="{C3380CC4-5D6E-409C-BE32-E72D297353CC}">
              <c16:uniqueId val="{00000000-4C8A-438E-B56C-BE6F0C054D4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4C8A-438E-B56C-BE6F0C054D4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2255.3000000000002</c:v>
                </c:pt>
                <c:pt idx="1">
                  <c:v>3076.75</c:v>
                </c:pt>
                <c:pt idx="2">
                  <c:v>1618.07</c:v>
                </c:pt>
                <c:pt idx="3">
                  <c:v>1285.1500000000001</c:v>
                </c:pt>
                <c:pt idx="4">
                  <c:v>1819.21</c:v>
                </c:pt>
              </c:numCache>
            </c:numRef>
          </c:val>
          <c:extLst>
            <c:ext xmlns:c16="http://schemas.microsoft.com/office/drawing/2014/chart" uri="{C3380CC4-5D6E-409C-BE32-E72D297353CC}">
              <c16:uniqueId val="{00000000-BC8B-42E5-A81A-A840001A8E9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BC8B-42E5-A81A-A840001A8E9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100.76</c:v>
                </c:pt>
                <c:pt idx="1">
                  <c:v>100</c:v>
                </c:pt>
                <c:pt idx="2">
                  <c:v>100</c:v>
                </c:pt>
                <c:pt idx="3">
                  <c:v>100</c:v>
                </c:pt>
                <c:pt idx="4">
                  <c:v>87.43</c:v>
                </c:pt>
              </c:numCache>
            </c:numRef>
          </c:val>
          <c:extLst>
            <c:ext xmlns:c16="http://schemas.microsoft.com/office/drawing/2014/chart" uri="{C3380CC4-5D6E-409C-BE32-E72D297353CC}">
              <c16:uniqueId val="{00000000-45E3-4748-9F6F-238133BE3CF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45E3-4748-9F6F-238133BE3CF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164.14</c:v>
                </c:pt>
                <c:pt idx="1">
                  <c:v>166.51</c:v>
                </c:pt>
                <c:pt idx="2">
                  <c:v>166.49</c:v>
                </c:pt>
                <c:pt idx="3">
                  <c:v>166.47</c:v>
                </c:pt>
                <c:pt idx="4">
                  <c:v>191.13</c:v>
                </c:pt>
              </c:numCache>
            </c:numRef>
          </c:val>
          <c:extLst>
            <c:ext xmlns:c16="http://schemas.microsoft.com/office/drawing/2014/chart" uri="{C3380CC4-5D6E-409C-BE32-E72D297353CC}">
              <c16:uniqueId val="{00000000-82FA-4809-8242-20177A92F6E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82FA-4809-8242-20177A92F6E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61" zoomScaleNormal="100" workbookViewId="0">
      <selection activeCell="BJ73" sqref="BJ7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秋田県　男鹿市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26246</v>
      </c>
      <c r="AM8" s="51"/>
      <c r="AN8" s="51"/>
      <c r="AO8" s="51"/>
      <c r="AP8" s="51"/>
      <c r="AQ8" s="51"/>
      <c r="AR8" s="51"/>
      <c r="AS8" s="51"/>
      <c r="AT8" s="46">
        <f>データ!T6</f>
        <v>241.09</v>
      </c>
      <c r="AU8" s="46"/>
      <c r="AV8" s="46"/>
      <c r="AW8" s="46"/>
      <c r="AX8" s="46"/>
      <c r="AY8" s="46"/>
      <c r="AZ8" s="46"/>
      <c r="BA8" s="46"/>
      <c r="BB8" s="46">
        <f>データ!U6</f>
        <v>108.86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52.16</v>
      </c>
      <c r="J10" s="46"/>
      <c r="K10" s="46"/>
      <c r="L10" s="46"/>
      <c r="M10" s="46"/>
      <c r="N10" s="46"/>
      <c r="O10" s="46"/>
      <c r="P10" s="46">
        <f>データ!P6</f>
        <v>17.329999999999998</v>
      </c>
      <c r="Q10" s="46"/>
      <c r="R10" s="46"/>
      <c r="S10" s="46"/>
      <c r="T10" s="46"/>
      <c r="U10" s="46"/>
      <c r="V10" s="46"/>
      <c r="W10" s="46">
        <f>データ!Q6</f>
        <v>92.36</v>
      </c>
      <c r="X10" s="46"/>
      <c r="Y10" s="46"/>
      <c r="Z10" s="46"/>
      <c r="AA10" s="46"/>
      <c r="AB10" s="46"/>
      <c r="AC10" s="46"/>
      <c r="AD10" s="51">
        <f>データ!R6</f>
        <v>3300</v>
      </c>
      <c r="AE10" s="51"/>
      <c r="AF10" s="51"/>
      <c r="AG10" s="51"/>
      <c r="AH10" s="51"/>
      <c r="AI10" s="51"/>
      <c r="AJ10" s="51"/>
      <c r="AK10" s="2"/>
      <c r="AL10" s="51">
        <f>データ!V6</f>
        <v>4502</v>
      </c>
      <c r="AM10" s="51"/>
      <c r="AN10" s="51"/>
      <c r="AO10" s="51"/>
      <c r="AP10" s="51"/>
      <c r="AQ10" s="51"/>
      <c r="AR10" s="51"/>
      <c r="AS10" s="51"/>
      <c r="AT10" s="46">
        <f>データ!W6</f>
        <v>2.57</v>
      </c>
      <c r="AU10" s="46"/>
      <c r="AV10" s="46"/>
      <c r="AW10" s="46"/>
      <c r="AX10" s="46"/>
      <c r="AY10" s="46"/>
      <c r="AZ10" s="46"/>
      <c r="BA10" s="46"/>
      <c r="BB10" s="46">
        <f>データ!X6</f>
        <v>1751.75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MIO50TGuggIV2Ovl8x6SSUp4TVhjEt4fBtyyJWMR3sEgoQJlK60x+srGHJa6K6pjTsgSffIzH1ZjO0Ho2ZGHFA==" saltValue="7gh9fQhUns+Jlkyo3li+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52060</v>
      </c>
      <c r="D6" s="33">
        <f t="shared" si="3"/>
        <v>46</v>
      </c>
      <c r="E6" s="33">
        <f t="shared" si="3"/>
        <v>17</v>
      </c>
      <c r="F6" s="33">
        <f t="shared" si="3"/>
        <v>4</v>
      </c>
      <c r="G6" s="33">
        <f t="shared" si="3"/>
        <v>0</v>
      </c>
      <c r="H6" s="33" t="str">
        <f t="shared" si="3"/>
        <v>秋田県　男鹿市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52.16</v>
      </c>
      <c r="P6" s="34">
        <f t="shared" si="3"/>
        <v>17.329999999999998</v>
      </c>
      <c r="Q6" s="34">
        <f t="shared" si="3"/>
        <v>92.36</v>
      </c>
      <c r="R6" s="34">
        <f t="shared" si="3"/>
        <v>3300</v>
      </c>
      <c r="S6" s="34">
        <f t="shared" si="3"/>
        <v>26246</v>
      </c>
      <c r="T6" s="34">
        <f t="shared" si="3"/>
        <v>241.09</v>
      </c>
      <c r="U6" s="34">
        <f t="shared" si="3"/>
        <v>108.86</v>
      </c>
      <c r="V6" s="34">
        <f t="shared" si="3"/>
        <v>4502</v>
      </c>
      <c r="W6" s="34">
        <f t="shared" si="3"/>
        <v>2.57</v>
      </c>
      <c r="X6" s="34">
        <f t="shared" si="3"/>
        <v>1751.75</v>
      </c>
      <c r="Y6" s="35">
        <f>IF(Y7="",NA(),Y7)</f>
        <v>115.01</v>
      </c>
      <c r="Z6" s="35">
        <f t="shared" ref="Z6:AH6" si="4">IF(Z7="",NA(),Z7)</f>
        <v>112.18</v>
      </c>
      <c r="AA6" s="35">
        <f t="shared" si="4"/>
        <v>117.92</v>
      </c>
      <c r="AB6" s="35">
        <f t="shared" si="4"/>
        <v>114.38</v>
      </c>
      <c r="AC6" s="35">
        <f t="shared" si="4"/>
        <v>119.9</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11.77</v>
      </c>
      <c r="AV6" s="35">
        <f t="shared" ref="AV6:BD6" si="6">IF(AV7="",NA(),AV7)</f>
        <v>6.65</v>
      </c>
      <c r="AW6" s="35">
        <f t="shared" si="6"/>
        <v>8.0399999999999991</v>
      </c>
      <c r="AX6" s="35">
        <f t="shared" si="6"/>
        <v>5.7</v>
      </c>
      <c r="AY6" s="35">
        <f t="shared" si="6"/>
        <v>12.54</v>
      </c>
      <c r="AZ6" s="35">
        <f t="shared" si="6"/>
        <v>46.78</v>
      </c>
      <c r="BA6" s="35">
        <f t="shared" si="6"/>
        <v>47.44</v>
      </c>
      <c r="BB6" s="35">
        <f t="shared" si="6"/>
        <v>49.18</v>
      </c>
      <c r="BC6" s="35">
        <f t="shared" si="6"/>
        <v>47.72</v>
      </c>
      <c r="BD6" s="35">
        <f t="shared" si="6"/>
        <v>44.24</v>
      </c>
      <c r="BE6" s="34" t="str">
        <f>IF(BE7="","",IF(BE7="-","【-】","【"&amp;SUBSTITUTE(TEXT(BE7,"#,##0.00"),"-","△")&amp;"】"))</f>
        <v>【45.34】</v>
      </c>
      <c r="BF6" s="35">
        <f>IF(BF7="",NA(),BF7)</f>
        <v>2255.3000000000002</v>
      </c>
      <c r="BG6" s="35">
        <f t="shared" ref="BG6:BO6" si="7">IF(BG7="",NA(),BG7)</f>
        <v>3076.75</v>
      </c>
      <c r="BH6" s="35">
        <f t="shared" si="7"/>
        <v>1618.07</v>
      </c>
      <c r="BI6" s="35">
        <f t="shared" si="7"/>
        <v>1285.1500000000001</v>
      </c>
      <c r="BJ6" s="35">
        <f t="shared" si="7"/>
        <v>1819.21</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100.76</v>
      </c>
      <c r="BR6" s="35">
        <f t="shared" ref="BR6:BZ6" si="8">IF(BR7="",NA(),BR7)</f>
        <v>100</v>
      </c>
      <c r="BS6" s="35">
        <f t="shared" si="8"/>
        <v>100</v>
      </c>
      <c r="BT6" s="35">
        <f t="shared" si="8"/>
        <v>100</v>
      </c>
      <c r="BU6" s="35">
        <f t="shared" si="8"/>
        <v>87.43</v>
      </c>
      <c r="BV6" s="35">
        <f t="shared" si="8"/>
        <v>69.87</v>
      </c>
      <c r="BW6" s="35">
        <f t="shared" si="8"/>
        <v>74.3</v>
      </c>
      <c r="BX6" s="35">
        <f t="shared" si="8"/>
        <v>72.260000000000005</v>
      </c>
      <c r="BY6" s="35">
        <f t="shared" si="8"/>
        <v>71.84</v>
      </c>
      <c r="BZ6" s="35">
        <f t="shared" si="8"/>
        <v>73.36</v>
      </c>
      <c r="CA6" s="34" t="str">
        <f>IF(CA7="","",IF(CA7="-","【-】","【"&amp;SUBSTITUTE(TEXT(CA7,"#,##0.00"),"-","△")&amp;"】"))</f>
        <v>【75.29】</v>
      </c>
      <c r="CB6" s="35">
        <f>IF(CB7="",NA(),CB7)</f>
        <v>164.14</v>
      </c>
      <c r="CC6" s="35">
        <f t="shared" ref="CC6:CK6" si="9">IF(CC7="",NA(),CC7)</f>
        <v>166.51</v>
      </c>
      <c r="CD6" s="35">
        <f t="shared" si="9"/>
        <v>166.49</v>
      </c>
      <c r="CE6" s="35">
        <f t="shared" si="9"/>
        <v>166.47</v>
      </c>
      <c r="CF6" s="35">
        <f t="shared" si="9"/>
        <v>191.13</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58.41</v>
      </c>
      <c r="CY6" s="35">
        <f t="shared" ref="CY6:DG6" si="11">IF(CY7="",NA(),CY7)</f>
        <v>59.4</v>
      </c>
      <c r="CZ6" s="35">
        <f t="shared" si="11"/>
        <v>61.08</v>
      </c>
      <c r="DA6" s="35">
        <f t="shared" si="11"/>
        <v>63.14</v>
      </c>
      <c r="DB6" s="35">
        <f t="shared" si="11"/>
        <v>63.66</v>
      </c>
      <c r="DC6" s="35">
        <f t="shared" si="11"/>
        <v>83.5</v>
      </c>
      <c r="DD6" s="35">
        <f t="shared" si="11"/>
        <v>83.06</v>
      </c>
      <c r="DE6" s="35">
        <f t="shared" si="11"/>
        <v>83.32</v>
      </c>
      <c r="DF6" s="35">
        <f t="shared" si="11"/>
        <v>83.75</v>
      </c>
      <c r="DG6" s="35">
        <f t="shared" si="11"/>
        <v>84.19</v>
      </c>
      <c r="DH6" s="34" t="str">
        <f>IF(DH7="","",IF(DH7="-","【-】","【"&amp;SUBSTITUTE(TEXT(DH7,"#,##0.00"),"-","△")&amp;"】"))</f>
        <v>【84.75】</v>
      </c>
      <c r="DI6" s="35">
        <f>IF(DI7="",NA(),DI7)</f>
        <v>7.24</v>
      </c>
      <c r="DJ6" s="35">
        <f t="shared" ref="DJ6:DR6" si="12">IF(DJ7="",NA(),DJ7)</f>
        <v>9.65</v>
      </c>
      <c r="DK6" s="35">
        <f t="shared" si="12"/>
        <v>12.05</v>
      </c>
      <c r="DL6" s="35">
        <f t="shared" si="12"/>
        <v>14.41</v>
      </c>
      <c r="DM6" s="35">
        <f t="shared" si="12"/>
        <v>16.809999999999999</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5">
        <f t="shared" si="14"/>
        <v>0.04</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2">
      <c r="A7" s="28"/>
      <c r="B7" s="37">
        <v>2020</v>
      </c>
      <c r="C7" s="37">
        <v>52060</v>
      </c>
      <c r="D7" s="37">
        <v>46</v>
      </c>
      <c r="E7" s="37">
        <v>17</v>
      </c>
      <c r="F7" s="37">
        <v>4</v>
      </c>
      <c r="G7" s="37">
        <v>0</v>
      </c>
      <c r="H7" s="37" t="s">
        <v>96</v>
      </c>
      <c r="I7" s="37" t="s">
        <v>97</v>
      </c>
      <c r="J7" s="37" t="s">
        <v>98</v>
      </c>
      <c r="K7" s="37" t="s">
        <v>99</v>
      </c>
      <c r="L7" s="37" t="s">
        <v>100</v>
      </c>
      <c r="M7" s="37" t="s">
        <v>101</v>
      </c>
      <c r="N7" s="38" t="s">
        <v>102</v>
      </c>
      <c r="O7" s="38">
        <v>52.16</v>
      </c>
      <c r="P7" s="38">
        <v>17.329999999999998</v>
      </c>
      <c r="Q7" s="38">
        <v>92.36</v>
      </c>
      <c r="R7" s="38">
        <v>3300</v>
      </c>
      <c r="S7" s="38">
        <v>26246</v>
      </c>
      <c r="T7" s="38">
        <v>241.09</v>
      </c>
      <c r="U7" s="38">
        <v>108.86</v>
      </c>
      <c r="V7" s="38">
        <v>4502</v>
      </c>
      <c r="W7" s="38">
        <v>2.57</v>
      </c>
      <c r="X7" s="38">
        <v>1751.75</v>
      </c>
      <c r="Y7" s="38">
        <v>115.01</v>
      </c>
      <c r="Z7" s="38">
        <v>112.18</v>
      </c>
      <c r="AA7" s="38">
        <v>117.92</v>
      </c>
      <c r="AB7" s="38">
        <v>114.38</v>
      </c>
      <c r="AC7" s="38">
        <v>119.9</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11.77</v>
      </c>
      <c r="AV7" s="38">
        <v>6.65</v>
      </c>
      <c r="AW7" s="38">
        <v>8.0399999999999991</v>
      </c>
      <c r="AX7" s="38">
        <v>5.7</v>
      </c>
      <c r="AY7" s="38">
        <v>12.54</v>
      </c>
      <c r="AZ7" s="38">
        <v>46.78</v>
      </c>
      <c r="BA7" s="38">
        <v>47.44</v>
      </c>
      <c r="BB7" s="38">
        <v>49.18</v>
      </c>
      <c r="BC7" s="38">
        <v>47.72</v>
      </c>
      <c r="BD7" s="38">
        <v>44.24</v>
      </c>
      <c r="BE7" s="38">
        <v>45.34</v>
      </c>
      <c r="BF7" s="38">
        <v>2255.3000000000002</v>
      </c>
      <c r="BG7" s="38">
        <v>3076.75</v>
      </c>
      <c r="BH7" s="38">
        <v>1618.07</v>
      </c>
      <c r="BI7" s="38">
        <v>1285.1500000000001</v>
      </c>
      <c r="BJ7" s="38">
        <v>1819.21</v>
      </c>
      <c r="BK7" s="38">
        <v>1298.9100000000001</v>
      </c>
      <c r="BL7" s="38">
        <v>1243.71</v>
      </c>
      <c r="BM7" s="38">
        <v>1194.1500000000001</v>
      </c>
      <c r="BN7" s="38">
        <v>1206.79</v>
      </c>
      <c r="BO7" s="38">
        <v>1258.43</v>
      </c>
      <c r="BP7" s="38">
        <v>1260.21</v>
      </c>
      <c r="BQ7" s="38">
        <v>100.76</v>
      </c>
      <c r="BR7" s="38">
        <v>100</v>
      </c>
      <c r="BS7" s="38">
        <v>100</v>
      </c>
      <c r="BT7" s="38">
        <v>100</v>
      </c>
      <c r="BU7" s="38">
        <v>87.43</v>
      </c>
      <c r="BV7" s="38">
        <v>69.87</v>
      </c>
      <c r="BW7" s="38">
        <v>74.3</v>
      </c>
      <c r="BX7" s="38">
        <v>72.260000000000005</v>
      </c>
      <c r="BY7" s="38">
        <v>71.84</v>
      </c>
      <c r="BZ7" s="38">
        <v>73.36</v>
      </c>
      <c r="CA7" s="38">
        <v>75.290000000000006</v>
      </c>
      <c r="CB7" s="38">
        <v>164.14</v>
      </c>
      <c r="CC7" s="38">
        <v>166.51</v>
      </c>
      <c r="CD7" s="38">
        <v>166.49</v>
      </c>
      <c r="CE7" s="38">
        <v>166.47</v>
      </c>
      <c r="CF7" s="38">
        <v>191.13</v>
      </c>
      <c r="CG7" s="38">
        <v>234.96</v>
      </c>
      <c r="CH7" s="38">
        <v>221.81</v>
      </c>
      <c r="CI7" s="38">
        <v>230.02</v>
      </c>
      <c r="CJ7" s="38">
        <v>228.47</v>
      </c>
      <c r="CK7" s="38">
        <v>224.88</v>
      </c>
      <c r="CL7" s="38">
        <v>215.41</v>
      </c>
      <c r="CM7" s="38" t="s">
        <v>102</v>
      </c>
      <c r="CN7" s="38" t="s">
        <v>102</v>
      </c>
      <c r="CO7" s="38" t="s">
        <v>102</v>
      </c>
      <c r="CP7" s="38" t="s">
        <v>102</v>
      </c>
      <c r="CQ7" s="38" t="s">
        <v>102</v>
      </c>
      <c r="CR7" s="38">
        <v>42.9</v>
      </c>
      <c r="CS7" s="38">
        <v>43.36</v>
      </c>
      <c r="CT7" s="38">
        <v>42.56</v>
      </c>
      <c r="CU7" s="38">
        <v>42.47</v>
      </c>
      <c r="CV7" s="38">
        <v>42.4</v>
      </c>
      <c r="CW7" s="38">
        <v>42.9</v>
      </c>
      <c r="CX7" s="38">
        <v>58.41</v>
      </c>
      <c r="CY7" s="38">
        <v>59.4</v>
      </c>
      <c r="CZ7" s="38">
        <v>61.08</v>
      </c>
      <c r="DA7" s="38">
        <v>63.14</v>
      </c>
      <c r="DB7" s="38">
        <v>63.66</v>
      </c>
      <c r="DC7" s="38">
        <v>83.5</v>
      </c>
      <c r="DD7" s="38">
        <v>83.06</v>
      </c>
      <c r="DE7" s="38">
        <v>83.32</v>
      </c>
      <c r="DF7" s="38">
        <v>83.75</v>
      </c>
      <c r="DG7" s="38">
        <v>84.19</v>
      </c>
      <c r="DH7" s="38">
        <v>84.75</v>
      </c>
      <c r="DI7" s="38">
        <v>7.24</v>
      </c>
      <c r="DJ7" s="38">
        <v>9.65</v>
      </c>
      <c r="DK7" s="38">
        <v>12.05</v>
      </c>
      <c r="DL7" s="38">
        <v>14.41</v>
      </c>
      <c r="DM7" s="38">
        <v>16.809999999999999</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0.04</v>
      </c>
      <c r="EI7" s="38">
        <v>0</v>
      </c>
      <c r="EJ7" s="38">
        <v>0.09</v>
      </c>
      <c r="EK7" s="38">
        <v>0.09</v>
      </c>
      <c r="EL7" s="38">
        <v>0.13</v>
      </c>
      <c r="EM7" s="38">
        <v>0.36</v>
      </c>
      <c r="EN7" s="38">
        <v>0.39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KIGYO13U</cp:lastModifiedBy>
  <dcterms:created xsi:type="dcterms:W3CDTF">2021-12-03T07:21:53Z</dcterms:created>
  <dcterms:modified xsi:type="dcterms:W3CDTF">2022-01-11T06:21:22Z</dcterms:modified>
  <cp:category/>
</cp:coreProperties>
</file>