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上水道事業\県関係\R3\"/>
    </mc:Choice>
  </mc:AlternateContent>
  <xr:revisionPtr revIDLastSave="0" documentId="13_ncr:1_{DD02FA54-C72A-438C-A1B5-5E182274B0E9}" xr6:coauthVersionLast="46" xr6:coauthVersionMax="46" xr10:uidLastSave="{00000000-0000-0000-0000-000000000000}"/>
  <workbookProtection workbookAlgorithmName="SHA-512" workbookHashValue="PawuwuSHh/Zd0dqmCP9P2SMywn5MxrlfoQAkb/V9a+Y5RizXiBOhpOBOsh/0szmROHBsdZMkdAHS8zI2D6OZ2Q==" workbookSaltValue="dFpRc1PLyeIy3vSjCwGE1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<sst xmlns="http://schemas.openxmlformats.org/spreadsheetml/2006/main" count="228" uniqueCount="113">
  <si>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</si>
  <si>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</si>
  <si>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</si>
  <si>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</si>
  <si>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</si>
  <si>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</si>
  <si>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</si>
  <si>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</si>
  <si>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</si>
  <si>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</si>
  <si>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</si>
  <si>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</si>
  <si>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</si>
  <si>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</si>
  <si>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</si>
  <si>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</si>
  <si>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</si>
  <si>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</si>
  <si>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</si>
  <si>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</si>
  <si>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</si>
  <si>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</si>
  <si>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</si>
  <si>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</si>
  <si>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</si>
  <si>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</si>
  <si>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</si>
  <si>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</si>
  <si>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</si>
  <si>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</si>
  <si>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</si>
  <si>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</si>
  <si>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</si>
  <si>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</si>
  <si>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</si>
  <si>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</si>
  <si>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</si>
  <si>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</si>
  <si>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</si>
  <si>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</si>
  <si>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</si>
  <si>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</si>
  <si>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</si>
  <si>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</si>
  <si>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</si>
  <si>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</si>
  <si>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</si>
  <si>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</si>
  <si>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</si>
  <si>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</si>
  <si>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</si>
  <si>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</si>
  <si>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</si>
  <si>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</si>
  <si>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</si>
  <si>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</si>
  <si>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</si>
  <si>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</si>
  <si>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</si>
  <si>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</si>
  <si>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</si>
  <si>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</si>
  <si>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</si>
  <si>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</si>
  <si>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</si>
  <si>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</si>
  <si>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</si>
  <si>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</si>
  <si>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</si>
  <si>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</si>
  <si>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</si>
  <si>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</si>
  <si>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</si>
  <si>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</si>
  <si>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</si>
  <si>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</si>
  <si>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</si>
  <si>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</si>
  <si>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</si>
  <si>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</si>
  <si>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</si>
  <si>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</si>
  <si>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</si>
  <si>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</si>
  <si>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</si>
  <si>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</si>
  <si>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</si>
  <si>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</si>
  <si>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</si>
  <si>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</si>
  <si>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</si>
  <si>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</si>
  <si>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</si>
  <si>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</si>
  <si>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</si>
  <si>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</si>
  <si>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</si>
  <si>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</si>
  <si>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</si>
  <si>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</si>
  <si>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</si>
  <si>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</si>
  <si>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</si>
  <si>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</si>
  <si>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</si>
  <si>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</si>
  <si>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</si>
  <si>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</si>
  <si>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</si>
  <si>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</si>
  <si>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と管路経年化率は、類似団体と同様に上昇傾向にあるため、管路の老朽化も進んでいると捉えている。漏水などによる効率性の低下を防ぐため老朽管の更新は必要ではあるが、財源の確保が課題である。資産管理により全体を把握し更新の重要度の高い施設の洗い出しを行い計画に基づいて事業を進めていく。</t>
    <phoneticPr fontId="4"/>
  </si>
  <si>
    <t>　経営の健全性・効率性の数値から、経営は更に厳しい状況になりつつあるといえる。漏水量が多いため、施設の稼働が収益につながらず、有収率が低くなっている。また、資産の老朽化の状況から、施設整備や経年管の更新事業は計画的に実施していく必要がある。料金収入の減少が今後も見込まれるため、更なる経費削減に努めるとともに、本市で策定している経営の基本である経営戦略を基に、進捗管理・見直しを行い経営の安定に取り組んでいく。</t>
    <rPh sb="20" eb="21">
      <t>サラ</t>
    </rPh>
    <rPh sb="22" eb="23">
      <t>キビ</t>
    </rPh>
    <rPh sb="25" eb="27">
      <t>ジョウキョウ</t>
    </rPh>
    <rPh sb="48" eb="50">
      <t>シセツ</t>
    </rPh>
    <rPh sb="51" eb="53">
      <t>カドウ</t>
    </rPh>
    <rPh sb="54" eb="56">
      <t>シュウエキ</t>
    </rPh>
    <rPh sb="63" eb="66">
      <t>ユウシュウリツ</t>
    </rPh>
    <rPh sb="67" eb="68">
      <t>ヒク</t>
    </rPh>
    <rPh sb="78" eb="80">
      <t>シサン</t>
    </rPh>
    <rPh sb="85" eb="87">
      <t>ジョウキョウ</t>
    </rPh>
    <rPh sb="90" eb="94">
      <t>シセツセイビ</t>
    </rPh>
    <rPh sb="99" eb="103">
      <t>コウシンジギョウ</t>
    </rPh>
    <rPh sb="104" eb="107">
      <t>ケイカクテキ</t>
    </rPh>
    <rPh sb="108" eb="110">
      <t>ジッシ</t>
    </rPh>
    <rPh sb="114" eb="116">
      <t>ヒツヨウ</t>
    </rPh>
    <rPh sb="139" eb="140">
      <t>サラ</t>
    </rPh>
    <rPh sb="142" eb="146">
      <t>ケイヒサクゲン</t>
    </rPh>
    <rPh sb="147" eb="148">
      <t>ツト</t>
    </rPh>
    <phoneticPr fontId="4"/>
  </si>
  <si>
    <t>○経常収支比率は、令和2年度より100％を下回った数値で推移しており、経営は良好とは言えない状況である。また、人口減により水需要は減少傾向であることから、経費の削減に努め経営の安定を図る必要がある。
○累積欠損金比率は、令和2年度より累積欠損金が生じたため発生した数値となっている。給水収益が減少傾向にあるため、累積欠損金は増加していくと考えられる。
○流動比率は100％を上回って推移している。このことから短期的な支払能力は有していると判断できる。
○企業債残高対給水収益比率は、類似団体と同じような状況といえる。今後の借入については、長期事業計画と財政状況を精査し計画的な活用に努める。
○料金回収率は100％を下回る数値で推移している。また、類似団体と比較しても低い状況となっている。今後も給水収益は減少が見込まれ料金回収率は更に下がることが想定されるため、費用の削減に努め経営の改善を図る必要がある。
○施設利用率は、類似団体に比べ高い利用率で推移している。このことから適正な施設規模といえる。
○有収率は、類似団体平均値と比較して低い数値となっている。漏水調査や老朽管更新等により漏水量を減らし有収率の向上に努めていく。</t>
    <rPh sb="9" eb="11">
      <t>レイワ</t>
    </rPh>
    <rPh sb="12" eb="14">
      <t>ネンド</t>
    </rPh>
    <rPh sb="21" eb="23">
      <t>シタマワ</t>
    </rPh>
    <rPh sb="25" eb="27">
      <t>スウチ</t>
    </rPh>
    <rPh sb="28" eb="30">
      <t>スイイ</t>
    </rPh>
    <rPh sb="35" eb="37">
      <t>ケイエイ</t>
    </rPh>
    <rPh sb="38" eb="40">
      <t>リョウコウ</t>
    </rPh>
    <rPh sb="42" eb="43">
      <t>イ</t>
    </rPh>
    <rPh sb="46" eb="48">
      <t>ジョウキョウ</t>
    </rPh>
    <rPh sb="55" eb="58">
      <t>ジンコウゲン</t>
    </rPh>
    <rPh sb="101" eb="106">
      <t>ルイセキケッソンキン</t>
    </rPh>
    <rPh sb="106" eb="108">
      <t>ヒリツ</t>
    </rPh>
    <rPh sb="110" eb="112">
      <t>レイワ</t>
    </rPh>
    <rPh sb="113" eb="115">
      <t>ネンド</t>
    </rPh>
    <rPh sb="117" eb="122">
      <t>ルイセキケッソンキン</t>
    </rPh>
    <rPh sb="123" eb="124">
      <t>ショウ</t>
    </rPh>
    <rPh sb="128" eb="130">
      <t>ハッセイ</t>
    </rPh>
    <rPh sb="132" eb="134">
      <t>スウチ</t>
    </rPh>
    <rPh sb="141" eb="145">
      <t>キュウスイシュウエキ</t>
    </rPh>
    <rPh sb="146" eb="148">
      <t>ゲンショウ</t>
    </rPh>
    <rPh sb="148" eb="150">
      <t>ケイコウ</t>
    </rPh>
    <rPh sb="156" eb="161">
      <t>ルイセキケッソンキン</t>
    </rPh>
    <rPh sb="162" eb="164">
      <t>ゾウカ</t>
    </rPh>
    <rPh sb="169" eb="170">
      <t>カンガ</t>
    </rPh>
    <rPh sb="177" eb="181">
      <t>リュウドウヒリツ</t>
    </rPh>
    <rPh sb="227" eb="232">
      <t>キギョウサイザンダカ</t>
    </rPh>
    <rPh sb="232" eb="233">
      <t>タイ</t>
    </rPh>
    <rPh sb="233" eb="239">
      <t>キュウスイシュウエキヒリツ</t>
    </rPh>
    <rPh sb="495" eb="498">
      <t>ロウスイリョウ</t>
    </rPh>
    <rPh sb="499" eb="500">
      <t>ヘ</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</si>
</sst>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0.77</c:v>
                </c:pt>
                <c:pt idx="1">
                  <c:v>0.61</c:v>
                </c:pt>
                <c:pt idx="2">
                  <c:v>0.45</c:v>
                </c:pt>
                <c:pt idx="3">
                  <c:v>0.26</c:v>
                </c:pt>
                <c:pt idx="4">
                  <c:v>0.28000000000000003</c:v>
                </c:pt>
              </c:numCache>
            </c:numRef>
          </c:val>
          <c:extLst>
            <c:ext xmlns:c16="http://schemas.microsoft.com/office/drawing/2014/chart" uri="{C3380CC4-5D6E-409C-BE32-E72D297353CC}">
              <c16:uniqueId val="{00000000-787F-4B23-A1D9-5440175B3D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787F-4B23-A1D9-5440175B3D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64.150000000000006</c:v>
                </c:pt>
                <c:pt idx="1">
                  <c:v>64.98</c:v>
                </c:pt>
                <c:pt idx="2">
                  <c:v>65.319999999999993</c:v>
                </c:pt>
                <c:pt idx="3">
                  <c:v>63.91</c:v>
                </c:pt>
                <c:pt idx="4">
                  <c:v>65.66</c:v>
                </c:pt>
              </c:numCache>
            </c:numRef>
          </c:val>
          <c:extLst>
            <c:ext xmlns:c16="http://schemas.microsoft.com/office/drawing/2014/chart" uri="{C3380CC4-5D6E-409C-BE32-E72D297353CC}">
              <c16:uniqueId val="{00000000-76DA-410E-97DA-EE7E1773B0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6DA-410E-97DA-EE7E1773B0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82.38</c:v>
                </c:pt>
                <c:pt idx="1">
                  <c:v>81.03</c:v>
                </c:pt>
                <c:pt idx="2">
                  <c:v>77.94</c:v>
                </c:pt>
                <c:pt idx="3">
                  <c:v>77.930000000000007</c:v>
                </c:pt>
                <c:pt idx="4">
                  <c:v>72.599999999999994</c:v>
                </c:pt>
              </c:numCache>
            </c:numRef>
          </c:val>
          <c:extLst>
            <c:ext xmlns:c16="http://schemas.microsoft.com/office/drawing/2014/chart" uri="{C3380CC4-5D6E-409C-BE32-E72D297353CC}">
              <c16:uniqueId val="{00000000-34F2-4A2A-B346-52420F304A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34F2-4A2A-B346-52420F304A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105.77</c:v>
                </c:pt>
                <c:pt idx="1">
                  <c:v>103.08</c:v>
                </c:pt>
                <c:pt idx="2">
                  <c:v>100.97</c:v>
                </c:pt>
                <c:pt idx="3">
                  <c:v>100.05</c:v>
                </c:pt>
                <c:pt idx="4">
                  <c:v>98.07</c:v>
                </c:pt>
              </c:numCache>
            </c:numRef>
          </c:val>
          <c:extLst>
            <c:ext xmlns:c16="http://schemas.microsoft.com/office/drawing/2014/chart" uri="{C3380CC4-5D6E-409C-BE32-E72D297353CC}">
              <c16:uniqueId val="{00000000-186A-4D8D-9528-059C67BE0C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186A-4D8D-9528-059C67BE0C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42.47</c:v>
                </c:pt>
                <c:pt idx="1">
                  <c:v>44.12</c:v>
                </c:pt>
                <c:pt idx="2">
                  <c:v>45.81</c:v>
                </c:pt>
                <c:pt idx="3">
                  <c:v>47.28</c:v>
                </c:pt>
                <c:pt idx="4">
                  <c:v>48.66</c:v>
                </c:pt>
              </c:numCache>
            </c:numRef>
          </c:val>
          <c:extLst>
            <c:ext xmlns:c16="http://schemas.microsoft.com/office/drawing/2014/chart" uri="{C3380CC4-5D6E-409C-BE32-E72D297353CC}">
              <c16:uniqueId val="{00000000-C226-4B76-8B77-B55B731A23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C226-4B76-8B77-B55B731A23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9.25</c:v>
                </c:pt>
                <c:pt idx="1">
                  <c:v>10.47</c:v>
                </c:pt>
                <c:pt idx="2">
                  <c:v>10.46</c:v>
                </c:pt>
                <c:pt idx="3">
                  <c:v>12.65</c:v>
                </c:pt>
                <c:pt idx="4">
                  <c:v>19.53</c:v>
                </c:pt>
              </c:numCache>
            </c:numRef>
          </c:val>
          <c:extLst>
            <c:ext xmlns:c16="http://schemas.microsoft.com/office/drawing/2014/chart" uri="{C3380CC4-5D6E-409C-BE32-E72D297353CC}">
              <c16:uniqueId val="{00000000-A366-4CB7-BE92-162B605B66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A366-4CB7-BE92-162B605B66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quot;-&quot;">
                  <c:v>0.47</c:v>
                </c:pt>
              </c:numCache>
            </c:numRef>
          </c:val>
          <c:extLst>
            <c:ext xmlns:c16="http://schemas.microsoft.com/office/drawing/2014/chart" uri="{C3380CC4-5D6E-409C-BE32-E72D297353CC}">
              <c16:uniqueId val="{00000000-3B73-495A-A41E-A165B34465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3B73-495A-A41E-A165B34465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194.04</c:v>
                </c:pt>
                <c:pt idx="1">
                  <c:v>193.47</c:v>
                </c:pt>
                <c:pt idx="2">
                  <c:v>196.18</c:v>
                </c:pt>
                <c:pt idx="3">
                  <c:v>188.72</c:v>
                </c:pt>
                <c:pt idx="4">
                  <c:v>184.01</c:v>
                </c:pt>
              </c:numCache>
            </c:numRef>
          </c:val>
          <c:extLst>
            <c:ext xmlns:c16="http://schemas.microsoft.com/office/drawing/2014/chart" uri="{C3380CC4-5D6E-409C-BE32-E72D297353CC}">
              <c16:uniqueId val="{00000000-6744-41DF-81E7-33E142A9A9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6744-41DF-81E7-33E142A9A9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473.21</c:v>
                </c:pt>
                <c:pt idx="1">
                  <c:v>441.94</c:v>
                </c:pt>
                <c:pt idx="2">
                  <c:v>428.82</c:v>
                </c:pt>
                <c:pt idx="3">
                  <c:v>412.14</c:v>
                </c:pt>
                <c:pt idx="4">
                  <c:v>417.7</c:v>
                </c:pt>
              </c:numCache>
            </c:numRef>
          </c:val>
          <c:extLst>
            <c:ext xmlns:c16="http://schemas.microsoft.com/office/drawing/2014/chart" uri="{C3380CC4-5D6E-409C-BE32-E72D297353CC}">
              <c16:uniqueId val="{00000000-B7EA-4749-AEA8-E81D9F2484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B7EA-4749-AEA8-E81D9F2484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96.69</c:v>
                </c:pt>
                <c:pt idx="1">
                  <c:v>98.85</c:v>
                </c:pt>
                <c:pt idx="2">
                  <c:v>97.74</c:v>
                </c:pt>
                <c:pt idx="3">
                  <c:v>97.02</c:v>
                </c:pt>
                <c:pt idx="4">
                  <c:v>92.11</c:v>
                </c:pt>
              </c:numCache>
            </c:numRef>
          </c:val>
          <c:extLst>
            <c:ext xmlns:c16="http://schemas.microsoft.com/office/drawing/2014/chart" uri="{C3380CC4-5D6E-409C-BE32-E72D297353CC}">
              <c16:uniqueId val="{00000000-02CD-4E4B-9EA4-E58796B429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02CD-4E4B-9EA4-E58796B429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180.72</c:v>
                </c:pt>
                <c:pt idx="1">
                  <c:v>177.57</c:v>
                </c:pt>
                <c:pt idx="2">
                  <c:v>179.91</c:v>
                </c:pt>
                <c:pt idx="3">
                  <c:v>181.49</c:v>
                </c:pt>
                <c:pt idx="4">
                  <c:v>189.61</c:v>
                </c:pt>
              </c:numCache>
            </c:numRef>
          </c:val>
          <c:extLst>
            <c:ext xmlns:c16="http://schemas.microsoft.com/office/drawing/2014/chart" uri="{C3380CC4-5D6E-409C-BE32-E72D297353CC}">
              <c16:uniqueId val="{00000000-FD78-47F1-8CDF-5998286674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FD78-47F1-8CDF-5998286674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K16" zoomScale="85" zoomScaleNormal="85" workbookViewId="0">
      <selection activeCell="CD38" sqref="CD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秋田県　男鹿市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26246</v>
      </c>
      <c r="AM8" s="61"/>
      <c r="AN8" s="61"/>
      <c r="AO8" s="61"/>
      <c r="AP8" s="61"/>
      <c r="AQ8" s="61"/>
      <c r="AR8" s="61"/>
      <c r="AS8" s="61"/>
      <c r="AT8" s="52">
        <f>データ!$S$6</f>
        <v>241.09</v>
      </c>
      <c r="AU8" s="53"/>
      <c r="AV8" s="53"/>
      <c r="AW8" s="53"/>
      <c r="AX8" s="53"/>
      <c r="AY8" s="53"/>
      <c r="AZ8" s="53"/>
      <c r="BA8" s="53"/>
      <c r="BB8" s="54">
        <f>データ!$T$6</f>
        <v>108.86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69.650000000000006</v>
      </c>
      <c r="J10" s="53"/>
      <c r="K10" s="53"/>
      <c r="L10" s="53"/>
      <c r="M10" s="53"/>
      <c r="N10" s="53"/>
      <c r="O10" s="64"/>
      <c r="P10" s="54">
        <f>データ!$P$6</f>
        <v>97.93</v>
      </c>
      <c r="Q10" s="54"/>
      <c r="R10" s="54"/>
      <c r="S10" s="54"/>
      <c r="T10" s="54"/>
      <c r="U10" s="54"/>
      <c r="V10" s="54"/>
      <c r="W10" s="61">
        <f>データ!$Q$6</f>
        <v>3069</v>
      </c>
      <c r="X10" s="61"/>
      <c r="Y10" s="61"/>
      <c r="Z10" s="61"/>
      <c r="AA10" s="61"/>
      <c r="AB10" s="61"/>
      <c r="AC10" s="61"/>
      <c r="AD10" s="2"/>
      <c r="AE10" s="2"/>
      <c r="AF10" s="2"/>
      <c r="AG10" s="2"/>
      <c r="AH10" s="4"/>
      <c r="AI10" s="4"/>
      <c r="AJ10" s="4"/>
      <c r="AK10" s="4"/>
      <c r="AL10" s="61">
        <f>データ!$U$6</f>
        <v>25435</v>
      </c>
      <c r="AM10" s="61"/>
      <c r="AN10" s="61"/>
      <c r="AO10" s="61"/>
      <c r="AP10" s="61"/>
      <c r="AQ10" s="61"/>
      <c r="AR10" s="61"/>
      <c r="AS10" s="61"/>
      <c r="AT10" s="52">
        <f>データ!$V$6</f>
        <v>84.94</v>
      </c>
      <c r="AU10" s="53"/>
      <c r="AV10" s="53"/>
      <c r="AW10" s="53"/>
      <c r="AX10" s="53"/>
      <c r="AY10" s="53"/>
      <c r="AZ10" s="53"/>
      <c r="BA10" s="53"/>
      <c r="BB10" s="54">
        <f>データ!$W$6</f>
        <v>299.45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To7T9AU1DY6l68sJMmU/5u7+m+wrPGXMwZ8gZew75FF72obU5WVX2n8X9t3P5nqLUnxx8WbpUDwewlgeGRvCA==" saltValue="i5pg5eICHjMjSoHLgNjz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52060</v>
      </c>
      <c r="D6" s="34">
        <f t="shared" si="3"/>
        <v>46</v>
      </c>
      <c r="E6" s="34">
        <f t="shared" si="3"/>
        <v>1</v>
      </c>
      <c r="F6" s="34">
        <f t="shared" si="3"/>
        <v>0</v>
      </c>
      <c r="G6" s="34">
        <f t="shared" si="3"/>
        <v>1</v>
      </c>
      <c r="H6" s="34" t="str">
        <f t="shared" si="3"/>
        <v>秋田県　男鹿市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69.650000000000006</v>
      </c>
      <c r="P6" s="35">
        <f t="shared" si="3"/>
        <v>97.93</v>
      </c>
      <c r="Q6" s="35">
        <f t="shared" si="3"/>
        <v>3069</v>
      </c>
      <c r="R6" s="35">
        <f t="shared" si="3"/>
        <v>26246</v>
      </c>
      <c r="S6" s="35">
        <f t="shared" si="3"/>
        <v>241.09</v>
      </c>
      <c r="T6" s="35">
        <f t="shared" si="3"/>
        <v>108.86</v>
      </c>
      <c r="U6" s="35">
        <f t="shared" si="3"/>
        <v>25435</v>
      </c>
      <c r="V6" s="35">
        <f t="shared" si="3"/>
        <v>84.94</v>
      </c>
      <c r="W6" s="35">
        <f t="shared" si="3"/>
        <v>299.45</v>
      </c>
      <c r="X6" s="36">
        <f>IF(X7="",NA(),X7)</f>
        <v>105.77</v>
      </c>
      <c r="Y6" s="36">
        <f t="shared" ref="Y6:AG6" si="4">IF(Y7="",NA(),Y7)</f>
        <v>103.08</v>
      </c>
      <c r="Z6" s="36">
        <f t="shared" si="4"/>
        <v>100.97</v>
      </c>
      <c r="AA6" s="36">
        <f t="shared" si="4"/>
        <v>100.05</v>
      </c>
      <c r="AB6" s="36">
        <f t="shared" si="4"/>
        <v>98.07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6">
        <f t="shared" si="5"/>
        <v>0.47</v>
      </c>
      <c r="AN6" s="36">
        <f t="shared" si="5"/>
        <v>1.72</v>
      </c>
      <c r="AO6" s="36">
        <f t="shared" si="5"/>
        <v>2.64</v>
      </c>
      <c r="AP6" s="36">
        <f t="shared" si="5"/>
        <v>3.16</v>
      </c>
      <c r="AQ6" s="36">
        <f t="shared" si="5"/>
        <v>3.59</v>
      </c>
      <c r="AR6" s="36">
        <f t="shared" si="5"/>
        <v>3.98</v>
      </c>
      <c r="AS6" s="35" t="str">
        <f>IF(AS7="","",IF(AS7="-","【-】","【"&amp;SUBSTITUTE(TEXT(AS7,"#,##0.00"),"-","△")&amp;"】"))</f>
        <v>【1.15】</v>
      </c>
      <c r="AT6" s="36">
        <f>IF(AT7="",NA(),AT7)</f>
        <v>194.04</v>
      </c>
      <c r="AU6" s="36">
        <f t="shared" ref="AU6:BC6" si="6">IF(AU7="",NA(),AU7)</f>
        <v>193.47</v>
      </c>
      <c r="AV6" s="36">
        <f t="shared" si="6"/>
        <v>196.18</v>
      </c>
      <c r="AW6" s="36">
        <f t="shared" si="6"/>
        <v>188.72</v>
      </c>
      <c r="AX6" s="36">
        <f t="shared" si="6"/>
        <v>184.01</v>
      </c>
      <c r="AY6" s="36">
        <f t="shared" si="6"/>
        <v>384.34</v>
      </c>
      <c r="AZ6" s="36">
        <f t="shared" si="6"/>
        <v>359.47</v>
      </c>
      <c r="BA6" s="36">
        <f t="shared" si="6"/>
        <v>369.69</v>
      </c>
      <c r="BB6" s="36">
        <f t="shared" si="6"/>
        <v>379.08</v>
      </c>
      <c r="BC6" s="36">
        <f t="shared" si="6"/>
        <v>367.55</v>
      </c>
      <c r="BD6" s="35" t="str">
        <f>IF(BD7="","",IF(BD7="-","【-】","【"&amp;SUBSTITUTE(TEXT(BD7,"#,##0.00"),"-","△")&amp;"】"))</f>
        <v>【260.31】</v>
      </c>
      <c r="BE6" s="36">
        <f>IF(BE7="",NA(),BE7)</f>
        <v>473.21</v>
      </c>
      <c r="BF6" s="36">
        <f t="shared" ref="BF6:BN6" si="7">IF(BF7="",NA(),BF7)</f>
        <v>441.94</v>
      </c>
      <c r="BG6" s="36">
        <f t="shared" si="7"/>
        <v>428.82</v>
      </c>
      <c r="BH6" s="36">
        <f t="shared" si="7"/>
        <v>412.14</v>
      </c>
      <c r="BI6" s="36">
        <f t="shared" si="7"/>
        <v>417.7</v>
      </c>
      <c r="BJ6" s="36">
        <f t="shared" si="7"/>
        <v>380.58</v>
      </c>
      <c r="BK6" s="36">
        <f t="shared" si="7"/>
        <v>401.79</v>
      </c>
      <c r="BL6" s="36">
        <f t="shared" si="7"/>
        <v>402.99</v>
      </c>
      <c r="BM6" s="36">
        <f t="shared" si="7"/>
        <v>398.98</v>
      </c>
      <c r="BN6" s="36">
        <f t="shared" si="7"/>
        <v>418.68</v>
      </c>
      <c r="BO6" s="35" t="str">
        <f>IF(BO7="","",IF(BO7="-","【-】","【"&amp;SUBSTITUTE(TEXT(BO7,"#,##0.00"),"-","△")&amp;"】"))</f>
        <v>【275.67】</v>
      </c>
      <c r="BP6" s="36">
        <f>IF(BP7="",NA(),BP7)</f>
        <v>96.69</v>
      </c>
      <c r="BQ6" s="36">
        <f t="shared" ref="BQ6:BY6" si="8">IF(BQ7="",NA(),BQ7)</f>
        <v>98.85</v>
      </c>
      <c r="BR6" s="36">
        <f t="shared" si="8"/>
        <v>97.74</v>
      </c>
      <c r="BS6" s="36">
        <f t="shared" si="8"/>
        <v>97.02</v>
      </c>
      <c r="BT6" s="36">
        <f t="shared" si="8"/>
        <v>92.11</v>
      </c>
      <c r="BU6" s="36">
        <f t="shared" si="8"/>
        <v>102.38</v>
      </c>
      <c r="BV6" s="36">
        <f t="shared" si="8"/>
        <v>100.12</v>
      </c>
      <c r="BW6" s="36">
        <f t="shared" si="8"/>
        <v>98.66</v>
      </c>
      <c r="BX6" s="36">
        <f t="shared" si="8"/>
        <v>98.64</v>
      </c>
      <c r="BY6" s="36">
        <f t="shared" si="8"/>
        <v>94.78</v>
      </c>
      <c r="BZ6" s="35" t="str">
        <f>IF(BZ7="","",IF(BZ7="-","【-】","【"&amp;SUBSTITUTE(TEXT(BZ7,"#,##0.00"),"-","△")&amp;"】"))</f>
        <v>【100.05】</v>
      </c>
      <c r="CA6" s="36">
        <f>IF(CA7="",NA(),CA7)</f>
        <v>180.72</v>
      </c>
      <c r="CB6" s="36">
        <f t="shared" ref="CB6:CJ6" si="9">IF(CB7="",NA(),CB7)</f>
        <v>177.57</v>
      </c>
      <c r="CC6" s="36">
        <f t="shared" si="9"/>
        <v>179.91</v>
      </c>
      <c r="CD6" s="36">
        <f t="shared" si="9"/>
        <v>181.49</v>
      </c>
      <c r="CE6" s="36">
        <f t="shared" si="9"/>
        <v>189.61</v>
      </c>
      <c r="CF6" s="36">
        <f t="shared" si="9"/>
        <v>168.67</v>
      </c>
      <c r="CG6" s="36">
        <f t="shared" si="9"/>
        <v>174.97</v>
      </c>
      <c r="CH6" s="36">
        <f t="shared" si="9"/>
        <v>178.59</v>
      </c>
      <c r="CI6" s="36">
        <f t="shared" si="9"/>
        <v>178.92</v>
      </c>
      <c r="CJ6" s="36">
        <f t="shared" si="9"/>
        <v>181.3</v>
      </c>
      <c r="CK6" s="35" t="str">
        <f>IF(CK7="","",IF(CK7="-","【-】","【"&amp;SUBSTITUTE(TEXT(CK7,"#,##0.00"),"-","△")&amp;"】"))</f>
        <v>【166.40】</v>
      </c>
      <c r="CL6" s="36">
        <f>IF(CL7="",NA(),CL7)</f>
        <v>64.150000000000006</v>
      </c>
      <c r="CM6" s="36">
        <f t="shared" ref="CM6:CU6" si="10">IF(CM7="",NA(),CM7)</f>
        <v>64.98</v>
      </c>
      <c r="CN6" s="36">
        <f t="shared" si="10"/>
        <v>65.319999999999993</v>
      </c>
      <c r="CO6" s="36">
        <f t="shared" si="10"/>
        <v>63.91</v>
      </c>
      <c r="CP6" s="36">
        <f t="shared" si="10"/>
        <v>65.66</v>
      </c>
      <c r="CQ6" s="36">
        <f t="shared" si="10"/>
        <v>54.92</v>
      </c>
      <c r="CR6" s="36">
        <f t="shared" si="10"/>
        <v>55.63</v>
      </c>
      <c r="CS6" s="36">
        <f t="shared" si="10"/>
        <v>55.03</v>
      </c>
      <c r="CT6" s="36">
        <f t="shared" si="10"/>
        <v>55.14</v>
      </c>
      <c r="CU6" s="36">
        <f t="shared" si="10"/>
        <v>55.89</v>
      </c>
      <c r="CV6" s="35" t="str">
        <f>IF(CV7="","",IF(CV7="-","【-】","【"&amp;SUBSTITUTE(TEXT(CV7,"#,##0.00"),"-","△")&amp;"】"))</f>
        <v>【60.69】</v>
      </c>
      <c r="CW6" s="36">
        <f>IF(CW7="",NA(),CW7)</f>
        <v>82.38</v>
      </c>
      <c r="CX6" s="36">
        <f t="shared" ref="CX6:DF6" si="11">IF(CX7="",NA(),CX7)</f>
        <v>81.03</v>
      </c>
      <c r="CY6" s="36">
        <f t="shared" si="11"/>
        <v>77.94</v>
      </c>
      <c r="CZ6" s="36">
        <f t="shared" si="11"/>
        <v>77.930000000000007</v>
      </c>
      <c r="DA6" s="36">
        <f t="shared" si="11"/>
        <v>72.599999999999994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42.47</v>
      </c>
      <c r="DI6" s="36">
        <f t="shared" ref="DI6:DQ6" si="12">IF(DI7="",NA(),DI7)</f>
        <v>44.12</v>
      </c>
      <c r="DJ6" s="36">
        <f t="shared" si="12"/>
        <v>45.81</v>
      </c>
      <c r="DK6" s="36">
        <f t="shared" si="12"/>
        <v>47.28</v>
      </c>
      <c r="DL6" s="36">
        <f t="shared" si="12"/>
        <v>48.66</v>
      </c>
      <c r="DM6" s="36">
        <f t="shared" si="12"/>
        <v>48.49</v>
      </c>
      <c r="DN6" s="36">
        <f t="shared" si="12"/>
        <v>48.05</v>
      </c>
      <c r="DO6" s="36">
        <f t="shared" si="12"/>
        <v>48.87</v>
      </c>
      <c r="DP6" s="36">
        <f t="shared" si="12"/>
        <v>49.92</v>
      </c>
      <c r="DQ6" s="36">
        <f t="shared" si="12"/>
        <v>50.63</v>
      </c>
      <c r="DR6" s="35" t="str">
        <f>IF(DR7="","",IF(DR7="-","【-】","【"&amp;SUBSTITUTE(TEXT(DR7,"#,##0.00"),"-","△")&amp;"】"))</f>
        <v>【50.19】</v>
      </c>
      <c r="DS6" s="36">
        <f>IF(DS7="",NA(),DS7)</f>
        <v>9.25</v>
      </c>
      <c r="DT6" s="36">
        <f t="shared" ref="DT6:EB6" si="13">IF(DT7="",NA(),DT7)</f>
        <v>10.47</v>
      </c>
      <c r="DU6" s="36">
        <f t="shared" si="13"/>
        <v>10.46</v>
      </c>
      <c r="DV6" s="36">
        <f t="shared" si="13"/>
        <v>12.65</v>
      </c>
      <c r="DW6" s="36">
        <f t="shared" si="13"/>
        <v>19.53</v>
      </c>
      <c r="DX6" s="36">
        <f t="shared" si="13"/>
        <v>12.79</v>
      </c>
      <c r="DY6" s="36">
        <f t="shared" si="13"/>
        <v>13.39</v>
      </c>
      <c r="DZ6" s="36">
        <f t="shared" si="13"/>
        <v>14.85</v>
      </c>
      <c r="EA6" s="36">
        <f t="shared" si="13"/>
        <v>16.88</v>
      </c>
      <c r="EB6" s="36">
        <f t="shared" si="13"/>
        <v>18.28</v>
      </c>
      <c r="EC6" s="35" t="str">
        <f>IF(EC7="","",IF(EC7="-","【-】","【"&amp;SUBSTITUTE(TEXT(EC7,"#,##0.00"),"-","△")&amp;"】"))</f>
        <v>【20.63】</v>
      </c>
      <c r="ED6" s="36">
        <f>IF(ED7="",NA(),ED7)</f>
        <v>0.77</v>
      </c>
      <c r="EE6" s="36">
        <f t="shared" ref="EE6:EM6" si="14">IF(EE7="",NA(),EE7)</f>
        <v>0.61</v>
      </c>
      <c r="EF6" s="36">
        <f t="shared" si="14"/>
        <v>0.45</v>
      </c>
      <c r="EG6" s="36">
        <f t="shared" si="14"/>
        <v>0.26</v>
      </c>
      <c r="EH6" s="36">
        <f t="shared" si="14"/>
        <v>0.28000000000000003</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52060</v>
      </c>
      <c r="D7" s="38">
        <v>46</v>
      </c>
      <c r="E7" s="38">
        <v>1</v>
      </c>
      <c r="F7" s="38">
        <v>0</v>
      </c>
      <c r="G7" s="38">
        <v>1</v>
      </c>
      <c r="H7" s="38" t="s">
        <v>93</v>
      </c>
      <c r="I7" s="38" t="s">
        <v>94</v>
      </c>
      <c r="J7" s="38" t="s">
        <v>95</v>
      </c>
      <c r="K7" s="38" t="s">
        <v>96</v>
      </c>
      <c r="L7" s="38" t="s">
        <v>97</v>
      </c>
      <c r="M7" s="38" t="s">
        <v>98</v>
      </c>
      <c r="N7" s="39" t="s">
        <v>99</v>
      </c>
      <c r="O7" s="39">
        <v>69.650000000000006</v>
      </c>
      <c r="P7" s="39">
        <v>97.93</v>
      </c>
      <c r="Q7" s="39">
        <v>3069</v>
      </c>
      <c r="R7" s="39">
        <v>26246</v>
      </c>
      <c r="S7" s="39">
        <v>241.09</v>
      </c>
      <c r="T7" s="39">
        <v>108.86</v>
      </c>
      <c r="U7" s="39">
        <v>25435</v>
      </c>
      <c r="V7" s="39">
        <v>84.94</v>
      </c>
      <c r="W7" s="39">
        <v>299.45</v>
      </c>
      <c r="X7" s="39">
        <v>105.77</v>
      </c>
      <c r="Y7" s="39">
        <v>103.08</v>
      </c>
      <c r="Z7" s="39">
        <v>100.97</v>
      </c>
      <c r="AA7" s="39">
        <v>100.05</v>
      </c>
      <c r="AB7" s="39">
        <v>98.07</v>
      </c>
      <c r="AC7" s="39">
        <v>111.71</v>
      </c>
      <c r="AD7" s="39">
        <v>110.05</v>
      </c>
      <c r="AE7" s="39">
        <v>108.87</v>
      </c>
      <c r="AF7" s="39">
        <v>108.61</v>
      </c>
      <c r="AG7" s="39">
        <v>108.35</v>
      </c>
      <c r="AH7" s="39">
        <v>110.27</v>
      </c>
      <c r="AI7" s="39">
        <v>0</v>
      </c>
      <c r="AJ7" s="39">
        <v>0</v>
      </c>
      <c r="AK7" s="39">
        <v>0</v>
      </c>
      <c r="AL7" s="39">
        <v>0</v>
      </c>
      <c r="AM7" s="39">
        <v>0.47</v>
      </c>
      <c r="AN7" s="39">
        <v>1.72</v>
      </c>
      <c r="AO7" s="39">
        <v>2.64</v>
      </c>
      <c r="AP7" s="39">
        <v>3.16</v>
      </c>
      <c r="AQ7" s="39">
        <v>3.59</v>
      </c>
      <c r="AR7" s="39">
        <v>3.98</v>
      </c>
      <c r="AS7" s="39">
        <v>1.1499999999999999</v>
      </c>
      <c r="AT7" s="39">
        <v>194.04</v>
      </c>
      <c r="AU7" s="39">
        <v>193.47</v>
      </c>
      <c r="AV7" s="39">
        <v>196.18</v>
      </c>
      <c r="AW7" s="39">
        <v>188.72</v>
      </c>
      <c r="AX7" s="39">
        <v>184.01</v>
      </c>
      <c r="AY7" s="39">
        <v>384.34</v>
      </c>
      <c r="AZ7" s="39">
        <v>359.47</v>
      </c>
      <c r="BA7" s="39">
        <v>369.69</v>
      </c>
      <c r="BB7" s="39">
        <v>379.08</v>
      </c>
      <c r="BC7" s="39">
        <v>367.55</v>
      </c>
      <c r="BD7" s="39">
        <v>260.31</v>
      </c>
      <c r="BE7" s="39">
        <v>473.21</v>
      </c>
      <c r="BF7" s="39">
        <v>441.94</v>
      </c>
      <c r="BG7" s="39">
        <v>428.82</v>
      </c>
      <c r="BH7" s="39">
        <v>412.14</v>
      </c>
      <c r="BI7" s="39">
        <v>417.7</v>
      </c>
      <c r="BJ7" s="39">
        <v>380.58</v>
      </c>
      <c r="BK7" s="39">
        <v>401.79</v>
      </c>
      <c r="BL7" s="39">
        <v>402.99</v>
      </c>
      <c r="BM7" s="39">
        <v>398.98</v>
      </c>
      <c r="BN7" s="39">
        <v>418.68</v>
      </c>
      <c r="BO7" s="39">
        <v>275.67</v>
      </c>
      <c r="BP7" s="39">
        <v>96.69</v>
      </c>
      <c r="BQ7" s="39">
        <v>98.85</v>
      </c>
      <c r="BR7" s="39">
        <v>97.74</v>
      </c>
      <c r="BS7" s="39">
        <v>97.02</v>
      </c>
      <c r="BT7" s="39">
        <v>92.11</v>
      </c>
      <c r="BU7" s="39">
        <v>102.38</v>
      </c>
      <c r="BV7" s="39">
        <v>100.12</v>
      </c>
      <c r="BW7" s="39">
        <v>98.66</v>
      </c>
      <c r="BX7" s="39">
        <v>98.64</v>
      </c>
      <c r="BY7" s="39">
        <v>94.78</v>
      </c>
      <c r="BZ7" s="39">
        <v>100.05</v>
      </c>
      <c r="CA7" s="39">
        <v>180.72</v>
      </c>
      <c r="CB7" s="39">
        <v>177.57</v>
      </c>
      <c r="CC7" s="39">
        <v>179.91</v>
      </c>
      <c r="CD7" s="39">
        <v>181.49</v>
      </c>
      <c r="CE7" s="39">
        <v>189.61</v>
      </c>
      <c r="CF7" s="39">
        <v>168.67</v>
      </c>
      <c r="CG7" s="39">
        <v>174.97</v>
      </c>
      <c r="CH7" s="39">
        <v>178.59</v>
      </c>
      <c r="CI7" s="39">
        <v>178.92</v>
      </c>
      <c r="CJ7" s="39">
        <v>181.3</v>
      </c>
      <c r="CK7" s="39">
        <v>166.4</v>
      </c>
      <c r="CL7" s="39">
        <v>64.150000000000006</v>
      </c>
      <c r="CM7" s="39">
        <v>64.98</v>
      </c>
      <c r="CN7" s="39">
        <v>65.319999999999993</v>
      </c>
      <c r="CO7" s="39">
        <v>63.91</v>
      </c>
      <c r="CP7" s="39">
        <v>65.66</v>
      </c>
      <c r="CQ7" s="39">
        <v>54.92</v>
      </c>
      <c r="CR7" s="39">
        <v>55.63</v>
      </c>
      <c r="CS7" s="39">
        <v>55.03</v>
      </c>
      <c r="CT7" s="39">
        <v>55.14</v>
      </c>
      <c r="CU7" s="39">
        <v>55.89</v>
      </c>
      <c r="CV7" s="39">
        <v>60.69</v>
      </c>
      <c r="CW7" s="39">
        <v>82.38</v>
      </c>
      <c r="CX7" s="39">
        <v>81.03</v>
      </c>
      <c r="CY7" s="39">
        <v>77.94</v>
      </c>
      <c r="CZ7" s="39">
        <v>77.930000000000007</v>
      </c>
      <c r="DA7" s="39">
        <v>72.599999999999994</v>
      </c>
      <c r="DB7" s="39">
        <v>82.66</v>
      </c>
      <c r="DC7" s="39">
        <v>82.04</v>
      </c>
      <c r="DD7" s="39">
        <v>81.900000000000006</v>
      </c>
      <c r="DE7" s="39">
        <v>81.39</v>
      </c>
      <c r="DF7" s="39">
        <v>81.27</v>
      </c>
      <c r="DG7" s="39">
        <v>89.82</v>
      </c>
      <c r="DH7" s="39">
        <v>42.47</v>
      </c>
      <c r="DI7" s="39">
        <v>44.12</v>
      </c>
      <c r="DJ7" s="39">
        <v>45.81</v>
      </c>
      <c r="DK7" s="39">
        <v>47.28</v>
      </c>
      <c r="DL7" s="39">
        <v>48.66</v>
      </c>
      <c r="DM7" s="39">
        <v>48.49</v>
      </c>
      <c r="DN7" s="39">
        <v>48.05</v>
      </c>
      <c r="DO7" s="39">
        <v>48.87</v>
      </c>
      <c r="DP7" s="39">
        <v>49.92</v>
      </c>
      <c r="DQ7" s="39">
        <v>50.63</v>
      </c>
      <c r="DR7" s="39">
        <v>50.19</v>
      </c>
      <c r="DS7" s="39">
        <v>9.25</v>
      </c>
      <c r="DT7" s="39">
        <v>10.47</v>
      </c>
      <c r="DU7" s="39">
        <v>10.46</v>
      </c>
      <c r="DV7" s="39">
        <v>12.65</v>
      </c>
      <c r="DW7" s="39">
        <v>19.53</v>
      </c>
      <c r="DX7" s="39">
        <v>12.79</v>
      </c>
      <c r="DY7" s="39">
        <v>13.39</v>
      </c>
      <c r="DZ7" s="39">
        <v>14.85</v>
      </c>
      <c r="EA7" s="39">
        <v>16.88</v>
      </c>
      <c r="EB7" s="39">
        <v>18.28</v>
      </c>
      <c r="EC7" s="39">
        <v>20.63</v>
      </c>
      <c r="ED7" s="39">
        <v>0.77</v>
      </c>
      <c r="EE7" s="39">
        <v>0.61</v>
      </c>
      <c r="EF7" s="39">
        <v>0.45</v>
      </c>
      <c r="EG7" s="39">
        <v>0.26</v>
      </c>
      <c r="EH7" s="39">
        <v>0.28000000000000003</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KIGYO14U</cp:lastModifiedBy>
  <cp:lastPrinted>2022-01-17T07:13:24Z</cp:lastPrinted>
  <dcterms:created xsi:type="dcterms:W3CDTF">2021-12-03T06:43:46Z</dcterms:created>
  <dcterms:modified xsi:type="dcterms:W3CDTF">2022-01-17T07:15:17Z</dcterms:modified>
  <cp:category/>
</cp:coreProperties>
</file>