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92.168.20.250\経理\佐々木\報告等\R3\経営比較分析表\【経営比較分析表】2020_052060_46_1718\"/>
    </mc:Choice>
  </mc:AlternateContent>
  <xr:revisionPtr revIDLastSave="0" documentId="13_ncr:1_{F4EA1339-CCA5-417C-9744-333104390E2F}" xr6:coauthVersionLast="46" xr6:coauthVersionMax="46" xr10:uidLastSave="{00000000-0000-0000-0000-000000000000}"/>
  <workbookProtection workbookAlgorithmName="SHA-512" workbookHashValue="ZbwvKnZ0ClyzZO5Ec7+GR0dzylDKOe9D+UegR/EAt5BZjuT9Zt9uWunnPlngbh7GpJvgpdQBskeSjgp3TVAuqA==" workbookSaltValue="sQSp3FVIbv/Ay0MmAEbg0g==" workbookSpinCount="100000" lockStructure="1"/>
  <bookViews>
    <workbookView xWindow="0" yWindow="1090" windowWidth="19390" windowHeight="971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<sst xmlns="http://schemas.openxmlformats.org/spreadsheetml/2006/main" count="236" uniqueCount="118">
  <si>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</si>
  <si>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</si>
  <si>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</si>
  <si>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</si>
  <si>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</si>
  <si>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</si>
  <si>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</si>
  <si>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</si>
  <si>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</si>
  <si>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</si>
  <si>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</si>
  <si>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</si>
  <si>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</si>
  <si>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</si>
  <si>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</si>
  <si>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</si>
  <si>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</si>
  <si>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</si>
  <si>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</si>
  <si>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</si>
  <si>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</si>
  <si>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</si>
  <si>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</si>
  <si>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</si>
  <si>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</si>
  <si>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</si>
  <si>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</si>
  <si>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</si>
  <si>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</si>
  <si>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</si>
  <si>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</si>
  <si>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</si>
  <si>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</si>
  <si>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</si>
  <si>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</si>
  <si>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</si>
  <si>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</si>
  <si>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</si>
  <si>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</si>
  <si>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</si>
  <si>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</si>
  <si>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</si>
  <si>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</si>
  <si>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</si>
  <si>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</si>
  <si>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</si>
  <si>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</si>
  <si>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</si>
  <si>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</si>
  <si>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</si>
  <si>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</si>
  <si>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</si>
  <si>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</si>
  <si>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</si>
  <si>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</si>
  <si>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</si>
  <si>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</si>
  <si>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</si>
  <si>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</si>
  <si>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</si>
  <si>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</si>
  <si>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</si>
  <si>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</si>
  <si>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</si>
  <si>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</si>
  <si>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</si>
  <si>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</si>
  <si>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</si>
  <si>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</si>
  <si>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</si>
  <si>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</si>
  <si>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</si>
  <si>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</si>
  <si>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</si>
  <si>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</si>
  <si>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</si>
  <si>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</si>
  <si>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</si>
  <si>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</si>
  <si>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</si>
  <si>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</si>
  <si>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</si>
  <si>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</si>
  <si>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</si>
  <si>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</si>
  <si>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</si>
  <si>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</si>
  <si>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</si>
  <si>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</si>
  <si>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</si>
  <si>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</si>
  <si>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</si>
  <si>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</si>
  <si>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</si>
  <si>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</si>
  <si>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</si>
  <si>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</si>
  <si>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</si>
  <si>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</si>
  <si>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</si>
  <si>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</si>
  <si>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</si>
  <si>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</si>
  <si>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</si>
  <si>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</si>
  <si>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</si>
  <si>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</si>
  <si>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</si>
  <si>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</si>
  <si>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</si>
  <si>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</si>
  <si>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</si>
  <si>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</si>
  <si>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</si>
  <si>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</si>
  <si>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本市の公共下水道事業は、経常収支比率は100%以上を維持しているものの、類似団体と比較すると、水洗化率が低くなっている。
  今後は、経営戦略に基づき経費削減と合わせて個別訪問等により水洗化率の向上を図り、使用料収入の増加に努める。</t>
    <phoneticPr fontId="4"/>
  </si>
  <si>
    <t>○経常収支比率は107.66%で100%以上となっているが、使用料収入以外の一般会計補助金が経常収益の約32%を占めているため、今後も個別訪問等により水洗化率の向上を図り、使用料収入の増加に努める。
○流動比率は、100%以上であることが必要であるとされているが、本市は8.41%となっている。これは翌年度償還の企業債等が流動負債へ計上されているためで、その企業債等を除いた比率は、151.77%となり100%を上回っている。
〇経費回収率は95.11％と類似団体85.40％に比べて上回っているが、100％を下回る水準のため、今後も更なる費用削減に努める。
○水洗化率は76.23％と類似団体92.34%に比べて下回っていることから、下水道未接続世帯を個別訪問し、使用料収入の増加並びに水洗化率の向上に努める。</t>
    <rPh sb="255" eb="257">
      <t>シタマワ</t>
    </rPh>
    <rPh sb="258" eb="260">
      <t>スイジュン</t>
    </rPh>
    <phoneticPr fontId="4"/>
  </si>
  <si>
    <t>○有形固定資産減価償却率は16.61%と類似団体25.37%に比べて下回っている。これは保有資産の減価償却がどの程度進んでいるかを示しているもので、類似団体と比較すると老朽化は進んでいないものの、数値は増加傾向にある。
○管渠改善率について、本市は耐用年数を経過した管渠はないので管渠改善率は0.0%となっている。</t>
    <rPh sb="74" eb="78">
      <t>ルイジダンタイ</t>
    </rPh>
    <rPh sb="79" eb="81">
      <t>ヒカク</t>
    </rPh>
    <rPh sb="84" eb="87">
      <t>ロウキュウカ</t>
    </rPh>
    <rPh sb="88" eb="89">
      <t>スス</t>
    </rPh>
    <rPh sb="98" eb="100">
      <t>スウチ</t>
    </rPh>
    <rPh sb="101" eb="103">
      <t>ゾウカ</t>
    </rPh>
    <rPh sb="103" eb="10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</si>
</sst>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5B-4DBB-9D98-22C1317B72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0.12</c:v>
                </c:pt>
                <c:pt idx="3">
                  <c:v>0.1</c:v>
                </c:pt>
                <c:pt idx="4">
                  <c:v>0.09</c:v>
                </c:pt>
              </c:numCache>
            </c:numRef>
          </c:val>
          <c:smooth val="0"/>
          <c:extLst>
            <c:ext xmlns:c16="http://schemas.microsoft.com/office/drawing/2014/chart" uri="{C3380CC4-5D6E-409C-BE32-E72D297353CC}">
              <c16:uniqueId val="{00000001-ED5B-4DBB-9D98-22C1317B72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101.39</c:v>
                </c:pt>
                <c:pt idx="1">
                  <c:v>110.16</c:v>
                </c:pt>
                <c:pt idx="2">
                  <c:v>103.62</c:v>
                </c:pt>
                <c:pt idx="3">
                  <c:v>111.38</c:v>
                </c:pt>
                <c:pt idx="4">
                  <c:v>107.66</c:v>
                </c:pt>
              </c:numCache>
            </c:numRef>
          </c:val>
          <c:extLst>
            <c:ext xmlns:c16="http://schemas.microsoft.com/office/drawing/2014/chart" uri="{C3380CC4-5D6E-409C-BE32-E72D297353CC}">
              <c16:uniqueId val="{00000000-BF33-4F29-9D13-5D3FDD8D43D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108.11</c:v>
                </c:pt>
                <c:pt idx="2">
                  <c:v>106.83</c:v>
                </c:pt>
                <c:pt idx="3">
                  <c:v>104.01</c:v>
                </c:pt>
                <c:pt idx="4">
                  <c:v>105.41</c:v>
                </c:pt>
              </c:numCache>
            </c:numRef>
          </c:val>
          <c:smooth val="0"/>
          <c:extLst>
            <c:ext xmlns:c16="http://schemas.microsoft.com/office/drawing/2014/chart" uri="{C3380CC4-5D6E-409C-BE32-E72D297353CC}">
              <c16:uniqueId val="{00000001-BF33-4F29-9D13-5D3FDD8D43D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7.3</c:v>
                </c:pt>
                <c:pt idx="1">
                  <c:v>9.61</c:v>
                </c:pt>
                <c:pt idx="2">
                  <c:v>11.88</c:v>
                </c:pt>
                <c:pt idx="3">
                  <c:v>14.12</c:v>
                </c:pt>
                <c:pt idx="4">
                  <c:v>16.61</c:v>
                </c:pt>
              </c:numCache>
            </c:numRef>
          </c:val>
          <c:extLst>
            <c:ext xmlns:c16="http://schemas.microsoft.com/office/drawing/2014/chart" uri="{C3380CC4-5D6E-409C-BE32-E72D297353CC}">
              <c16:uniqueId val="{00000000-87E2-4160-99B7-92DD66EDAB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21.16</c:v>
                </c:pt>
                <c:pt idx="2">
                  <c:v>26.06</c:v>
                </c:pt>
                <c:pt idx="3">
                  <c:v>31.19</c:v>
                </c:pt>
                <c:pt idx="4">
                  <c:v>25.37</c:v>
                </c:pt>
              </c:numCache>
            </c:numRef>
          </c:val>
          <c:smooth val="0"/>
          <c:extLst>
            <c:ext xmlns:c16="http://schemas.microsoft.com/office/drawing/2014/chart" uri="{C3380CC4-5D6E-409C-BE32-E72D297353CC}">
              <c16:uniqueId val="{00000001-87E2-4160-99B7-92DD66EDAB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B9-424D-997F-3D47AE8E4C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0.57999999999999996</c:v>
                </c:pt>
                <c:pt idx="4" formatCode="#,##0.00;&quot;△&quot;#,##0.00;&quot;-&quot;">
                  <c:v>0.54</c:v>
                </c:pt>
              </c:numCache>
            </c:numRef>
          </c:val>
          <c:smooth val="0"/>
          <c:extLst>
            <c:ext xmlns:c16="http://schemas.microsoft.com/office/drawing/2014/chart" uri="{C3380CC4-5D6E-409C-BE32-E72D297353CC}">
              <c16:uniqueId val="{00000001-D1B9-424D-997F-3D47AE8E4C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6A-4286-9D57-C1C7E3B6C3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86.54</c:v>
                </c:pt>
                <c:pt idx="2">
                  <c:v>22.02</c:v>
                </c:pt>
                <c:pt idx="3">
                  <c:v>26.18</c:v>
                </c:pt>
                <c:pt idx="4">
                  <c:v>25.86</c:v>
                </c:pt>
              </c:numCache>
            </c:numRef>
          </c:val>
          <c:smooth val="0"/>
          <c:extLst>
            <c:ext xmlns:c16="http://schemas.microsoft.com/office/drawing/2014/chart" uri="{C3380CC4-5D6E-409C-BE32-E72D297353CC}">
              <c16:uniqueId val="{00000001-CE6A-4286-9D57-C1C7E3B6C3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12.84</c:v>
                </c:pt>
                <c:pt idx="1">
                  <c:v>24.9</c:v>
                </c:pt>
                <c:pt idx="2">
                  <c:v>20.18</c:v>
                </c:pt>
                <c:pt idx="3">
                  <c:v>5.22</c:v>
                </c:pt>
                <c:pt idx="4">
                  <c:v>8.41</c:v>
                </c:pt>
              </c:numCache>
            </c:numRef>
          </c:val>
          <c:extLst>
            <c:ext xmlns:c16="http://schemas.microsoft.com/office/drawing/2014/chart" uri="{C3380CC4-5D6E-409C-BE32-E72D297353CC}">
              <c16:uniqueId val="{00000000-B477-489A-A313-14458950BC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62.25</c:v>
                </c:pt>
                <c:pt idx="2">
                  <c:v>68.040000000000006</c:v>
                </c:pt>
                <c:pt idx="3">
                  <c:v>57.3</c:v>
                </c:pt>
                <c:pt idx="4">
                  <c:v>58.23</c:v>
                </c:pt>
              </c:numCache>
            </c:numRef>
          </c:val>
          <c:smooth val="0"/>
          <c:extLst>
            <c:ext xmlns:c16="http://schemas.microsoft.com/office/drawing/2014/chart" uri="{C3380CC4-5D6E-409C-BE32-E72D297353CC}">
              <c16:uniqueId val="{00000001-B477-489A-A313-14458950BC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1852.5</c:v>
                </c:pt>
                <c:pt idx="1">
                  <c:v>1968.29</c:v>
                </c:pt>
                <c:pt idx="2">
                  <c:v>2238.83</c:v>
                </c:pt>
                <c:pt idx="3">
                  <c:v>1298.9100000000001</c:v>
                </c:pt>
                <c:pt idx="4">
                  <c:v>1219.75</c:v>
                </c:pt>
              </c:numCache>
            </c:numRef>
          </c:val>
          <c:extLst>
            <c:ext xmlns:c16="http://schemas.microsoft.com/office/drawing/2014/chart" uri="{C3380CC4-5D6E-409C-BE32-E72D297353CC}">
              <c16:uniqueId val="{00000000-44BC-4761-8799-92EA90BFC1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1048.23</c:v>
                </c:pt>
                <c:pt idx="3">
                  <c:v>807.75</c:v>
                </c:pt>
                <c:pt idx="4">
                  <c:v>812.92</c:v>
                </c:pt>
              </c:numCache>
            </c:numRef>
          </c:val>
          <c:smooth val="0"/>
          <c:extLst>
            <c:ext xmlns:c16="http://schemas.microsoft.com/office/drawing/2014/chart" uri="{C3380CC4-5D6E-409C-BE32-E72D297353CC}">
              <c16:uniqueId val="{00000001-44BC-4761-8799-92EA90BFC1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166.47</c:v>
                </c:pt>
                <c:pt idx="1">
                  <c:v>133.44</c:v>
                </c:pt>
                <c:pt idx="2">
                  <c:v>111.41</c:v>
                </c:pt>
                <c:pt idx="3">
                  <c:v>100</c:v>
                </c:pt>
                <c:pt idx="4">
                  <c:v>95.11</c:v>
                </c:pt>
              </c:numCache>
            </c:numRef>
          </c:val>
          <c:extLst>
            <c:ext xmlns:c16="http://schemas.microsoft.com/office/drawing/2014/chart" uri="{C3380CC4-5D6E-409C-BE32-E72D297353CC}">
              <c16:uniqueId val="{00000000-5BBA-4E0A-A3D7-5BEEAE31812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78.92</c:v>
                </c:pt>
                <c:pt idx="3">
                  <c:v>86.94</c:v>
                </c:pt>
                <c:pt idx="4">
                  <c:v>85.4</c:v>
                </c:pt>
              </c:numCache>
            </c:numRef>
          </c:val>
          <c:smooth val="0"/>
          <c:extLst>
            <c:ext xmlns:c16="http://schemas.microsoft.com/office/drawing/2014/chart" uri="{C3380CC4-5D6E-409C-BE32-E72D297353CC}">
              <c16:uniqueId val="{00000001-5BBA-4E0A-A3D7-5BEEAE31812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101.88</c:v>
                </c:pt>
                <c:pt idx="1">
                  <c:v>127.15</c:v>
                </c:pt>
                <c:pt idx="2">
                  <c:v>152.55000000000001</c:v>
                </c:pt>
                <c:pt idx="3">
                  <c:v>170.19</c:v>
                </c:pt>
                <c:pt idx="4">
                  <c:v>178.7</c:v>
                </c:pt>
              </c:numCache>
            </c:numRef>
          </c:val>
          <c:extLst>
            <c:ext xmlns:c16="http://schemas.microsoft.com/office/drawing/2014/chart" uri="{C3380CC4-5D6E-409C-BE32-E72D297353CC}">
              <c16:uniqueId val="{00000000-B650-4506-B17E-EF73EAC7E1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220.31</c:v>
                </c:pt>
                <c:pt idx="3">
                  <c:v>179.63</c:v>
                </c:pt>
                <c:pt idx="4">
                  <c:v>188.57</c:v>
                </c:pt>
              </c:numCache>
            </c:numRef>
          </c:val>
          <c:smooth val="0"/>
          <c:extLst>
            <c:ext xmlns:c16="http://schemas.microsoft.com/office/drawing/2014/chart" uri="{C3380CC4-5D6E-409C-BE32-E72D297353CC}">
              <c16:uniqueId val="{00000001-B650-4506-B17E-EF73EAC7E1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54-4C79-B3B3-D90D747332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49.68</c:v>
                </c:pt>
                <c:pt idx="3">
                  <c:v>55.55</c:v>
                </c:pt>
                <c:pt idx="4">
                  <c:v>55.84</c:v>
                </c:pt>
              </c:numCache>
            </c:numRef>
          </c:val>
          <c:smooth val="0"/>
          <c:extLst>
            <c:ext xmlns:c16="http://schemas.microsoft.com/office/drawing/2014/chart" uri="{C3380CC4-5D6E-409C-BE32-E72D297353CC}">
              <c16:uniqueId val="{00000001-9B54-4C79-B3B3-D90D747332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78.66</c:v>
                </c:pt>
                <c:pt idx="1">
                  <c:v>78.8</c:v>
                </c:pt>
                <c:pt idx="2">
                  <c:v>78.680000000000007</c:v>
                </c:pt>
                <c:pt idx="3">
                  <c:v>75.44</c:v>
                </c:pt>
                <c:pt idx="4">
                  <c:v>76.23</c:v>
                </c:pt>
              </c:numCache>
            </c:numRef>
          </c:val>
          <c:extLst>
            <c:ext xmlns:c16="http://schemas.microsoft.com/office/drawing/2014/chart" uri="{C3380CC4-5D6E-409C-BE32-E72D297353CC}">
              <c16:uniqueId val="{00000000-E994-43E7-B724-E15FAB1938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83.35</c:v>
                </c:pt>
                <c:pt idx="3">
                  <c:v>91.64</c:v>
                </c:pt>
                <c:pt idx="4">
                  <c:v>92.34</c:v>
                </c:pt>
              </c:numCache>
            </c:numRef>
          </c:val>
          <c:smooth val="0"/>
          <c:extLst>
            <c:ext xmlns:c16="http://schemas.microsoft.com/office/drawing/2014/chart" uri="{C3380CC4-5D6E-409C-BE32-E72D297353CC}">
              <c16:uniqueId val="{00000001-E994-43E7-B724-E15FAB1938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58" zoomScaleNormal="100" workbookViewId="0">
      <selection activeCell="BH57" sqref="BH57"/>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秋田県　男鹿市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26246</v>
      </c>
      <c r="AM8" s="69"/>
      <c r="AN8" s="69"/>
      <c r="AO8" s="69"/>
      <c r="AP8" s="69"/>
      <c r="AQ8" s="69"/>
      <c r="AR8" s="69"/>
      <c r="AS8" s="69"/>
      <c r="AT8" s="68">
        <f>データ!T6</f>
        <v>241.09</v>
      </c>
      <c r="AU8" s="68"/>
      <c r="AV8" s="68"/>
      <c r="AW8" s="68"/>
      <c r="AX8" s="68"/>
      <c r="AY8" s="68"/>
      <c r="AZ8" s="68"/>
      <c r="BA8" s="68"/>
      <c r="BB8" s="68">
        <f>データ!U6</f>
        <v>108.86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42.38</v>
      </c>
      <c r="J10" s="68"/>
      <c r="K10" s="68"/>
      <c r="L10" s="68"/>
      <c r="M10" s="68"/>
      <c r="N10" s="68"/>
      <c r="O10" s="68"/>
      <c r="P10" s="68">
        <f>データ!P6</f>
        <v>54.71</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14211</v>
      </c>
      <c r="AM10" s="69"/>
      <c r="AN10" s="69"/>
      <c r="AO10" s="69"/>
      <c r="AP10" s="69"/>
      <c r="AQ10" s="69"/>
      <c r="AR10" s="69"/>
      <c r="AS10" s="69"/>
      <c r="AT10" s="68">
        <f>データ!W6</f>
        <v>5.87</v>
      </c>
      <c r="AU10" s="68"/>
      <c r="AV10" s="68"/>
      <c r="AW10" s="68"/>
      <c r="AX10" s="68"/>
      <c r="AY10" s="68"/>
      <c r="AZ10" s="68"/>
      <c r="BA10" s="68"/>
      <c r="BB10" s="68">
        <f>データ!X6</f>
        <v>2420.9499999999998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2R3bU0QjpEZtqeipQVi7KfQ3hdziBddioNhSdHioMj0/dyOjVnNWBAeFuGty8t/7kDbYxgS310UNp62rGyDDqg==" saltValue="ngyion/NL0Ml16T1HGHz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52060</v>
      </c>
      <c r="D6" s="33">
        <f t="shared" si="3"/>
        <v>46</v>
      </c>
      <c r="E6" s="33">
        <f t="shared" si="3"/>
        <v>17</v>
      </c>
      <c r="F6" s="33">
        <f t="shared" si="3"/>
        <v>1</v>
      </c>
      <c r="G6" s="33">
        <f t="shared" si="3"/>
        <v>0</v>
      </c>
      <c r="H6" s="33" t="str">
        <f t="shared" si="3"/>
        <v>秋田県　男鹿市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42.38</v>
      </c>
      <c r="P6" s="34">
        <f t="shared" si="3"/>
        <v>54.71</v>
      </c>
      <c r="Q6" s="34">
        <f t="shared" si="3"/>
        <v>100</v>
      </c>
      <c r="R6" s="34">
        <f t="shared" si="3"/>
        <v>3300</v>
      </c>
      <c r="S6" s="34">
        <f t="shared" si="3"/>
        <v>26246</v>
      </c>
      <c r="T6" s="34">
        <f t="shared" si="3"/>
        <v>241.09</v>
      </c>
      <c r="U6" s="34">
        <f t="shared" si="3"/>
        <v>108.86</v>
      </c>
      <c r="V6" s="34">
        <f t="shared" si="3"/>
        <v>14211</v>
      </c>
      <c r="W6" s="34">
        <f t="shared" si="3"/>
        <v>5.87</v>
      </c>
      <c r="X6" s="34">
        <f t="shared" si="3"/>
        <v>2420.9499999999998</v>
      </c>
      <c r="Y6" s="35">
        <f>IF(Y7="",NA(),Y7)</f>
        <v>101.39</v>
      </c>
      <c r="Z6" s="35">
        <f t="shared" ref="Z6:AH6" si="4">IF(Z7="",NA(),Z7)</f>
        <v>110.16</v>
      </c>
      <c r="AA6" s="35">
        <f t="shared" si="4"/>
        <v>103.62</v>
      </c>
      <c r="AB6" s="35">
        <f t="shared" si="4"/>
        <v>111.38</v>
      </c>
      <c r="AC6" s="35">
        <f t="shared" si="4"/>
        <v>107.66</v>
      </c>
      <c r="AD6" s="35">
        <f t="shared" si="4"/>
        <v>106.85</v>
      </c>
      <c r="AE6" s="35">
        <f t="shared" si="4"/>
        <v>108.11</v>
      </c>
      <c r="AF6" s="35">
        <f t="shared" si="4"/>
        <v>106.83</v>
      </c>
      <c r="AG6" s="35">
        <f t="shared" si="4"/>
        <v>104.01</v>
      </c>
      <c r="AH6" s="35">
        <f t="shared" si="4"/>
        <v>105.41</v>
      </c>
      <c r="AI6" s="34" t="str">
        <f>IF(AI7="","",IF(AI7="-","【-】","【"&amp;SUBSTITUTE(TEXT(AI7,"#,##0.00"),"-","△")&amp;"】"))</f>
        <v>【106.67】</v>
      </c>
      <c r="AJ6" s="34">
        <f>IF(AJ7="",NA(),AJ7)</f>
        <v>0</v>
      </c>
      <c r="AK6" s="34">
        <f t="shared" ref="AK6:AS6" si="5">IF(AK7="",NA(),AK7)</f>
        <v>0</v>
      </c>
      <c r="AL6" s="34">
        <f t="shared" si="5"/>
        <v>0</v>
      </c>
      <c r="AM6" s="34">
        <f t="shared" si="5"/>
        <v>0</v>
      </c>
      <c r="AN6" s="34">
        <f t="shared" si="5"/>
        <v>0</v>
      </c>
      <c r="AO6" s="35">
        <f t="shared" si="5"/>
        <v>92.92</v>
      </c>
      <c r="AP6" s="35">
        <f t="shared" si="5"/>
        <v>86.54</v>
      </c>
      <c r="AQ6" s="35">
        <f t="shared" si="5"/>
        <v>22.02</v>
      </c>
      <c r="AR6" s="35">
        <f t="shared" si="5"/>
        <v>26.18</v>
      </c>
      <c r="AS6" s="35">
        <f t="shared" si="5"/>
        <v>25.86</v>
      </c>
      <c r="AT6" s="34" t="str">
        <f>IF(AT7="","",IF(AT7="-","【-】","【"&amp;SUBSTITUTE(TEXT(AT7,"#,##0.00"),"-","△")&amp;"】"))</f>
        <v>【3.64】</v>
      </c>
      <c r="AU6" s="35">
        <f>IF(AU7="",NA(),AU7)</f>
        <v>12.84</v>
      </c>
      <c r="AV6" s="35">
        <f t="shared" ref="AV6:BD6" si="6">IF(AV7="",NA(),AV7)</f>
        <v>24.9</v>
      </c>
      <c r="AW6" s="35">
        <f t="shared" si="6"/>
        <v>20.18</v>
      </c>
      <c r="AX6" s="35">
        <f t="shared" si="6"/>
        <v>5.22</v>
      </c>
      <c r="AY6" s="35">
        <f t="shared" si="6"/>
        <v>8.41</v>
      </c>
      <c r="AZ6" s="35">
        <f t="shared" si="6"/>
        <v>50.66</v>
      </c>
      <c r="BA6" s="35">
        <f t="shared" si="6"/>
        <v>62.25</v>
      </c>
      <c r="BB6" s="35">
        <f t="shared" si="6"/>
        <v>68.040000000000006</v>
      </c>
      <c r="BC6" s="35">
        <f t="shared" si="6"/>
        <v>57.3</v>
      </c>
      <c r="BD6" s="35">
        <f t="shared" si="6"/>
        <v>58.23</v>
      </c>
      <c r="BE6" s="34" t="str">
        <f>IF(BE7="","",IF(BE7="-","【-】","【"&amp;SUBSTITUTE(TEXT(BE7,"#,##0.00"),"-","△")&amp;"】"))</f>
        <v>【67.52】</v>
      </c>
      <c r="BF6" s="35">
        <f>IF(BF7="",NA(),BF7)</f>
        <v>1852.5</v>
      </c>
      <c r="BG6" s="35">
        <f t="shared" ref="BG6:BO6" si="7">IF(BG7="",NA(),BG7)</f>
        <v>1968.29</v>
      </c>
      <c r="BH6" s="35">
        <f t="shared" si="7"/>
        <v>2238.83</v>
      </c>
      <c r="BI6" s="35">
        <f t="shared" si="7"/>
        <v>1298.9100000000001</v>
      </c>
      <c r="BJ6" s="35">
        <f t="shared" si="7"/>
        <v>1219.75</v>
      </c>
      <c r="BK6" s="35">
        <f t="shared" si="7"/>
        <v>1111.31</v>
      </c>
      <c r="BL6" s="35">
        <f t="shared" si="7"/>
        <v>966.33</v>
      </c>
      <c r="BM6" s="35">
        <f t="shared" si="7"/>
        <v>1048.23</v>
      </c>
      <c r="BN6" s="35">
        <f t="shared" si="7"/>
        <v>807.75</v>
      </c>
      <c r="BO6" s="35">
        <f t="shared" si="7"/>
        <v>812.92</v>
      </c>
      <c r="BP6" s="34" t="str">
        <f>IF(BP7="","",IF(BP7="-","【-】","【"&amp;SUBSTITUTE(TEXT(BP7,"#,##0.00"),"-","△")&amp;"】"))</f>
        <v>【705.21】</v>
      </c>
      <c r="BQ6" s="35">
        <f>IF(BQ7="",NA(),BQ7)</f>
        <v>166.47</v>
      </c>
      <c r="BR6" s="35">
        <f t="shared" ref="BR6:BZ6" si="8">IF(BR7="",NA(),BR7)</f>
        <v>133.44</v>
      </c>
      <c r="BS6" s="35">
        <f t="shared" si="8"/>
        <v>111.41</v>
      </c>
      <c r="BT6" s="35">
        <f t="shared" si="8"/>
        <v>100</v>
      </c>
      <c r="BU6" s="35">
        <f t="shared" si="8"/>
        <v>95.11</v>
      </c>
      <c r="BV6" s="35">
        <f t="shared" si="8"/>
        <v>75.540000000000006</v>
      </c>
      <c r="BW6" s="35">
        <f t="shared" si="8"/>
        <v>81.739999999999995</v>
      </c>
      <c r="BX6" s="35">
        <f t="shared" si="8"/>
        <v>78.92</v>
      </c>
      <c r="BY6" s="35">
        <f t="shared" si="8"/>
        <v>86.94</v>
      </c>
      <c r="BZ6" s="35">
        <f t="shared" si="8"/>
        <v>85.4</v>
      </c>
      <c r="CA6" s="34" t="str">
        <f>IF(CA7="","",IF(CA7="-","【-】","【"&amp;SUBSTITUTE(TEXT(CA7,"#,##0.00"),"-","△")&amp;"】"))</f>
        <v>【98.96】</v>
      </c>
      <c r="CB6" s="35">
        <f>IF(CB7="",NA(),CB7)</f>
        <v>101.88</v>
      </c>
      <c r="CC6" s="35">
        <f t="shared" ref="CC6:CK6" si="9">IF(CC7="",NA(),CC7)</f>
        <v>127.15</v>
      </c>
      <c r="CD6" s="35">
        <f t="shared" si="9"/>
        <v>152.55000000000001</v>
      </c>
      <c r="CE6" s="35">
        <f t="shared" si="9"/>
        <v>170.19</v>
      </c>
      <c r="CF6" s="35">
        <f t="shared" si="9"/>
        <v>178.7</v>
      </c>
      <c r="CG6" s="35">
        <f t="shared" si="9"/>
        <v>207.96</v>
      </c>
      <c r="CH6" s="35">
        <f t="shared" si="9"/>
        <v>194.31</v>
      </c>
      <c r="CI6" s="35">
        <f t="shared" si="9"/>
        <v>220.31</v>
      </c>
      <c r="CJ6" s="35">
        <f t="shared" si="9"/>
        <v>179.63</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49.68</v>
      </c>
      <c r="CU6" s="35">
        <f t="shared" si="10"/>
        <v>55.55</v>
      </c>
      <c r="CV6" s="35">
        <f t="shared" si="10"/>
        <v>55.84</v>
      </c>
      <c r="CW6" s="34" t="str">
        <f>IF(CW7="","",IF(CW7="-","【-】","【"&amp;SUBSTITUTE(TEXT(CW7,"#,##0.00"),"-","△")&amp;"】"))</f>
        <v>【59.57】</v>
      </c>
      <c r="CX6" s="35">
        <f>IF(CX7="",NA(),CX7)</f>
        <v>78.66</v>
      </c>
      <c r="CY6" s="35">
        <f t="shared" ref="CY6:DG6" si="11">IF(CY7="",NA(),CY7)</f>
        <v>78.8</v>
      </c>
      <c r="CZ6" s="35">
        <f t="shared" si="11"/>
        <v>78.680000000000007</v>
      </c>
      <c r="DA6" s="35">
        <f t="shared" si="11"/>
        <v>75.44</v>
      </c>
      <c r="DB6" s="35">
        <f t="shared" si="11"/>
        <v>76.23</v>
      </c>
      <c r="DC6" s="35">
        <f t="shared" si="11"/>
        <v>83.91</v>
      </c>
      <c r="DD6" s="35">
        <f t="shared" si="11"/>
        <v>83.51</v>
      </c>
      <c r="DE6" s="35">
        <f t="shared" si="11"/>
        <v>83.35</v>
      </c>
      <c r="DF6" s="35">
        <f t="shared" si="11"/>
        <v>91.64</v>
      </c>
      <c r="DG6" s="35">
        <f t="shared" si="11"/>
        <v>92.34</v>
      </c>
      <c r="DH6" s="34" t="str">
        <f>IF(DH7="","",IF(DH7="-","【-】","【"&amp;SUBSTITUTE(TEXT(DH7,"#,##0.00"),"-","△")&amp;"】"))</f>
        <v>【95.57】</v>
      </c>
      <c r="DI6" s="35">
        <f>IF(DI7="",NA(),DI7)</f>
        <v>7.3</v>
      </c>
      <c r="DJ6" s="35">
        <f t="shared" ref="DJ6:DR6" si="12">IF(DJ7="",NA(),DJ7)</f>
        <v>9.61</v>
      </c>
      <c r="DK6" s="35">
        <f t="shared" si="12"/>
        <v>11.88</v>
      </c>
      <c r="DL6" s="35">
        <f t="shared" si="12"/>
        <v>14.12</v>
      </c>
      <c r="DM6" s="35">
        <f t="shared" si="12"/>
        <v>16.61</v>
      </c>
      <c r="DN6" s="35">
        <f t="shared" si="12"/>
        <v>21.09</v>
      </c>
      <c r="DO6" s="35">
        <f t="shared" si="12"/>
        <v>21.16</v>
      </c>
      <c r="DP6" s="35">
        <f t="shared" si="12"/>
        <v>26.06</v>
      </c>
      <c r="DQ6" s="35">
        <f t="shared" si="12"/>
        <v>31.19</v>
      </c>
      <c r="DR6" s="35">
        <f t="shared" si="12"/>
        <v>25.37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0.57999999999999996</v>
      </c>
      <c r="EC6" s="35">
        <f t="shared" si="13"/>
        <v>0.54</v>
      </c>
      <c r="ED6" s="34" t="str">
        <f>IF(ED7="","",IF(ED7="-","【-】","【"&amp;SUBSTITUTE(TEXT(ED7,"#,##0.00"),"-","△")&amp;"】"))</f>
        <v>【5.72】</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0.12</v>
      </c>
      <c r="EM6" s="35">
        <f t="shared" si="14"/>
        <v>0.1</v>
      </c>
      <c r="EN6" s="35">
        <f t="shared" si="14"/>
        <v>0.09</v>
      </c>
      <c r="EO6" s="34" t="str">
        <f>IF(EO7="","",IF(EO7="-","【-】","【"&amp;SUBSTITUTE(TEXT(EO7,"#,##0.00"),"-","△")&amp;"】"))</f>
        <v>【0.30】</v>
      </c>
    </row>
    <row r="7" spans="1:148" s="36" customFormat="1" x14ac:dyDescent="0.2">
      <c r="A7" s="28"/>
      <c r="B7" s="37">
        <v>2020</v>
      </c>
      <c r="C7" s="37">
        <v>52060</v>
      </c>
      <c r="D7" s="37">
        <v>46</v>
      </c>
      <c r="E7" s="37">
        <v>17</v>
      </c>
      <c r="F7" s="37">
        <v>1</v>
      </c>
      <c r="G7" s="37">
        <v>0</v>
      </c>
      <c r="H7" s="37" t="s">
        <v>96</v>
      </c>
      <c r="I7" s="37" t="s">
        <v>97</v>
      </c>
      <c r="J7" s="37" t="s">
        <v>98</v>
      </c>
      <c r="K7" s="37" t="s">
        <v>99</v>
      </c>
      <c r="L7" s="37" t="s">
        <v>100</v>
      </c>
      <c r="M7" s="37" t="s">
        <v>101</v>
      </c>
      <c r="N7" s="38" t="s">
        <v>102</v>
      </c>
      <c r="O7" s="38">
        <v>42.38</v>
      </c>
      <c r="P7" s="38">
        <v>54.71</v>
      </c>
      <c r="Q7" s="38">
        <v>100</v>
      </c>
      <c r="R7" s="38">
        <v>3300</v>
      </c>
      <c r="S7" s="38">
        <v>26246</v>
      </c>
      <c r="T7" s="38">
        <v>241.09</v>
      </c>
      <c r="U7" s="38">
        <v>108.86</v>
      </c>
      <c r="V7" s="38">
        <v>14211</v>
      </c>
      <c r="W7" s="38">
        <v>5.87</v>
      </c>
      <c r="X7" s="38">
        <v>2420.9499999999998</v>
      </c>
      <c r="Y7" s="38">
        <v>101.39</v>
      </c>
      <c r="Z7" s="38">
        <v>110.16</v>
      </c>
      <c r="AA7" s="38">
        <v>103.62</v>
      </c>
      <c r="AB7" s="38">
        <v>111.38</v>
      </c>
      <c r="AC7" s="38">
        <v>107.66</v>
      </c>
      <c r="AD7" s="38">
        <v>106.85</v>
      </c>
      <c r="AE7" s="38">
        <v>108.11</v>
      </c>
      <c r="AF7" s="38">
        <v>106.83</v>
      </c>
      <c r="AG7" s="38">
        <v>104.01</v>
      </c>
      <c r="AH7" s="38">
        <v>105.41</v>
      </c>
      <c r="AI7" s="38">
        <v>106.67</v>
      </c>
      <c r="AJ7" s="38">
        <v>0</v>
      </c>
      <c r="AK7" s="38">
        <v>0</v>
      </c>
      <c r="AL7" s="38">
        <v>0</v>
      </c>
      <c r="AM7" s="38">
        <v>0</v>
      </c>
      <c r="AN7" s="38">
        <v>0</v>
      </c>
      <c r="AO7" s="38">
        <v>92.92</v>
      </c>
      <c r="AP7" s="38">
        <v>86.54</v>
      </c>
      <c r="AQ7" s="38">
        <v>22.02</v>
      </c>
      <c r="AR7" s="38">
        <v>26.18</v>
      </c>
      <c r="AS7" s="38">
        <v>25.86</v>
      </c>
      <c r="AT7" s="38">
        <v>3.64</v>
      </c>
      <c r="AU7" s="38">
        <v>12.84</v>
      </c>
      <c r="AV7" s="38">
        <v>24.9</v>
      </c>
      <c r="AW7" s="38">
        <v>20.18</v>
      </c>
      <c r="AX7" s="38">
        <v>5.22</v>
      </c>
      <c r="AY7" s="38">
        <v>8.41</v>
      </c>
      <c r="AZ7" s="38">
        <v>50.66</v>
      </c>
      <c r="BA7" s="38">
        <v>62.25</v>
      </c>
      <c r="BB7" s="38">
        <v>68.040000000000006</v>
      </c>
      <c r="BC7" s="38">
        <v>57.3</v>
      </c>
      <c r="BD7" s="38">
        <v>58.23</v>
      </c>
      <c r="BE7" s="38">
        <v>67.52</v>
      </c>
      <c r="BF7" s="38">
        <v>1852.5</v>
      </c>
      <c r="BG7" s="38">
        <v>1968.29</v>
      </c>
      <c r="BH7" s="38">
        <v>2238.83</v>
      </c>
      <c r="BI7" s="38">
        <v>1298.9100000000001</v>
      </c>
      <c r="BJ7" s="38">
        <v>1219.75</v>
      </c>
      <c r="BK7" s="38">
        <v>1111.31</v>
      </c>
      <c r="BL7" s="38">
        <v>966.33</v>
      </c>
      <c r="BM7" s="38">
        <v>1048.23</v>
      </c>
      <c r="BN7" s="38">
        <v>807.75</v>
      </c>
      <c r="BO7" s="38">
        <v>812.92</v>
      </c>
      <c r="BP7" s="38">
        <v>705.21</v>
      </c>
      <c r="BQ7" s="38">
        <v>166.47</v>
      </c>
      <c r="BR7" s="38">
        <v>133.44</v>
      </c>
      <c r="BS7" s="38">
        <v>111.41</v>
      </c>
      <c r="BT7" s="38">
        <v>100</v>
      </c>
      <c r="BU7" s="38">
        <v>95.11</v>
      </c>
      <c r="BV7" s="38">
        <v>75.540000000000006</v>
      </c>
      <c r="BW7" s="38">
        <v>81.739999999999995</v>
      </c>
      <c r="BX7" s="38">
        <v>78.92</v>
      </c>
      <c r="BY7" s="38">
        <v>86.94</v>
      </c>
      <c r="BZ7" s="38">
        <v>85.4</v>
      </c>
      <c r="CA7" s="38">
        <v>98.96</v>
      </c>
      <c r="CB7" s="38">
        <v>101.88</v>
      </c>
      <c r="CC7" s="38">
        <v>127.15</v>
      </c>
      <c r="CD7" s="38">
        <v>152.55000000000001</v>
      </c>
      <c r="CE7" s="38">
        <v>170.19</v>
      </c>
      <c r="CF7" s="38">
        <v>178.7</v>
      </c>
      <c r="CG7" s="38">
        <v>207.96</v>
      </c>
      <c r="CH7" s="38">
        <v>194.31</v>
      </c>
      <c r="CI7" s="38">
        <v>220.31</v>
      </c>
      <c r="CJ7" s="38">
        <v>179.63</v>
      </c>
      <c r="CK7" s="38">
        <v>188.57</v>
      </c>
      <c r="CL7" s="38">
        <v>134.52000000000001</v>
      </c>
      <c r="CM7" s="38" t="s">
        <v>102</v>
      </c>
      <c r="CN7" s="38" t="s">
        <v>102</v>
      </c>
      <c r="CO7" s="38" t="s">
        <v>102</v>
      </c>
      <c r="CP7" s="38" t="s">
        <v>102</v>
      </c>
      <c r="CQ7" s="38" t="s">
        <v>102</v>
      </c>
      <c r="CR7" s="38">
        <v>53.51</v>
      </c>
      <c r="CS7" s="38">
        <v>53.5</v>
      </c>
      <c r="CT7" s="38">
        <v>49.68</v>
      </c>
      <c r="CU7" s="38">
        <v>55.55</v>
      </c>
      <c r="CV7" s="38">
        <v>55.84</v>
      </c>
      <c r="CW7" s="38">
        <v>59.57</v>
      </c>
      <c r="CX7" s="38">
        <v>78.66</v>
      </c>
      <c r="CY7" s="38">
        <v>78.8</v>
      </c>
      <c r="CZ7" s="38">
        <v>78.680000000000007</v>
      </c>
      <c r="DA7" s="38">
        <v>75.44</v>
      </c>
      <c r="DB7" s="38">
        <v>76.23</v>
      </c>
      <c r="DC7" s="38">
        <v>83.91</v>
      </c>
      <c r="DD7" s="38">
        <v>83.51</v>
      </c>
      <c r="DE7" s="38">
        <v>83.35</v>
      </c>
      <c r="DF7" s="38">
        <v>91.64</v>
      </c>
      <c r="DG7" s="38">
        <v>92.34</v>
      </c>
      <c r="DH7" s="38">
        <v>95.57</v>
      </c>
      <c r="DI7" s="38">
        <v>7.3</v>
      </c>
      <c r="DJ7" s="38">
        <v>9.61</v>
      </c>
      <c r="DK7" s="38">
        <v>11.88</v>
      </c>
      <c r="DL7" s="38">
        <v>14.12</v>
      </c>
      <c r="DM7" s="38">
        <v>16.61</v>
      </c>
      <c r="DN7" s="38">
        <v>21.09</v>
      </c>
      <c r="DO7" s="38">
        <v>21.16</v>
      </c>
      <c r="DP7" s="38">
        <v>26.06</v>
      </c>
      <c r="DQ7" s="38">
        <v>31.19</v>
      </c>
      <c r="DR7" s="38">
        <v>25.37</v>
      </c>
      <c r="DS7" s="38">
        <v>36.520000000000003</v>
      </c>
      <c r="DT7" s="38">
        <v>0</v>
      </c>
      <c r="DU7" s="38">
        <v>0</v>
      </c>
      <c r="DV7" s="38">
        <v>0</v>
      </c>
      <c r="DW7" s="38">
        <v>0</v>
      </c>
      <c r="DX7" s="38">
        <v>0</v>
      </c>
      <c r="DY7" s="38">
        <v>0</v>
      </c>
      <c r="DZ7" s="38">
        <v>0</v>
      </c>
      <c r="EA7" s="38">
        <v>0</v>
      </c>
      <c r="EB7" s="38">
        <v>0.57999999999999996</v>
      </c>
      <c r="EC7" s="38">
        <v>0.54</v>
      </c>
      <c r="ED7" s="38">
        <v>5.72</v>
      </c>
      <c r="EE7" s="38">
        <v>0</v>
      </c>
      <c r="EF7" s="38">
        <v>0</v>
      </c>
      <c r="EG7" s="38">
        <v>0</v>
      </c>
      <c r="EH7" s="38">
        <v>0</v>
      </c>
      <c r="EI7" s="38">
        <v>0</v>
      </c>
      <c r="EJ7" s="38">
        <v>0.15</v>
      </c>
      <c r="EK7" s="38">
        <v>0.16</v>
      </c>
      <c r="EL7" s="38">
        <v>0.12</v>
      </c>
      <c r="EM7" s="38">
        <v>0.1</v>
      </c>
      <c r="EN7" s="38">
        <v>0.09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KIGYO13U</cp:lastModifiedBy>
  <dcterms:created xsi:type="dcterms:W3CDTF">2021-12-03T07:07:36Z</dcterms:created>
  <dcterms:modified xsi:type="dcterms:W3CDTF">2022-01-11T06:21:43Z</dcterms:modified>
  <cp:category/>
</cp:coreProperties>
</file>