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R3\経営比較分析表\【経営比較分析表】2020_052060_46_1718\"/>
    </mc:Choice>
  </mc:AlternateContent>
  <xr:revisionPtr revIDLastSave="0" documentId="13_ncr:1_{E19E224F-1870-40EE-84FC-28F6D753294A}" xr6:coauthVersionLast="46" xr6:coauthVersionMax="46" xr10:uidLastSave="{00000000-0000-0000-0000-000000000000}"/>
  <workbookProtection workbookAlgorithmName="SHA-512" workbookHashValue="ZBs9eAD0LAFZZYVXfjvfohqhkeB5zT1zqfPfRdxvUrisUXrhYm5cECv3Oijowi18FrNpOdbsh1VRUS+0j9RTOA==" workbookSaltValue="upThoWptO/vICeiIUhE1mw==" workbookSpinCount="100000" lockStructure="1"/>
  <bookViews>
    <workbookView xWindow="-330" yWindow="610" windowWidth="19460" windowHeight="97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B10" i="4"/>
  <c r="BB8" i="4"/>
  <c r="AD8" i="4"/>
  <c r="W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<sst xmlns="http://schemas.openxmlformats.org/spreadsheetml/2006/main" count="231" uniqueCount="118">
  <si>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</si>
  <si>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</si>
  <si>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</si>
  <si>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</si>
  <si>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</si>
  <si>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</si>
  <si>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</si>
  <si>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</si>
  <si>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</si>
  <si>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</si>
  <si>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</si>
  <si>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</si>
  <si>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</si>
  <si>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</si>
  <si>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</si>
  <si>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</si>
  <si>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</si>
  <si>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</si>
  <si>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</si>
  <si>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</si>
  <si>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</si>
  <si>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</si>
  <si>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</si>
  <si>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</si>
  <si>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</si>
  <si>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</si>
  <si>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</si>
  <si>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</si>
  <si>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</si>
  <si>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</si>
  <si>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</si>
  <si>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</si>
  <si>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</si>
  <si>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</si>
  <si>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</si>
  <si>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</si>
  <si>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</si>
  <si>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</si>
  <si>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</si>
  <si>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</si>
  <si>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</si>
  <si>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</si>
  <si>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</si>
  <si>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</si>
  <si>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</si>
  <si>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</si>
  <si>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</si>
  <si>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</si>
  <si>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</si>
  <si>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</si>
  <si>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</si>
  <si>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</si>
  <si>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</si>
  <si>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</si>
  <si>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</si>
  <si>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</si>
  <si>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</si>
  <si>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</si>
  <si>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</si>
  <si>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</si>
  <si>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</si>
  <si>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</si>
  <si>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</si>
  <si>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</si>
  <si>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</si>
  <si>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</si>
  <si>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</si>
  <si>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</si>
  <si>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</si>
  <si>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</si>
  <si>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</si>
  <si>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</si>
  <si>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</si>
  <si>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</si>
  <si>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</si>
  <si>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</si>
  <si>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</si>
  <si>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</si>
  <si>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</si>
  <si>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</si>
  <si>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</si>
  <si>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</si>
  <si>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</si>
  <si>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</si>
  <si>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</si>
  <si>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</si>
  <si>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</si>
  <si>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</si>
  <si>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</si>
  <si>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</si>
  <si>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</si>
  <si>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</si>
  <si>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</si>
  <si>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</si>
  <si>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</si>
  <si>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</si>
  <si>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</si>
  <si>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</si>
  <si>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</si>
  <si>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</si>
  <si>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</si>
  <si>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</si>
  <si>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</si>
  <si>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</si>
  <si>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</si>
  <si>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</si>
  <si>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</si>
  <si>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</si>
  <si>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</si>
  <si>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</si>
  <si>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</si>
  <si>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</si>
  <si>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</si>
  <si>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</si>
  <si>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</si>
  <si>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漁業集落排水事業は、すでに整備事業が概成しており、水洗化率も類似団体を上回っているものの、今後も経営戦略に基づき、経費削減と合わせて個別訪問等により水洗化率の向上を図り、使用料収入の増加に努める。</t>
    <phoneticPr fontId="4"/>
  </si>
  <si>
    <t>○経常収支比率は112.90%となっているが、使用料収入以外の一般会計補助金が経常収益の約56%を占めているため、今後も個別訪問等により水洗化率の向上を図り、使用料収入の増加に努める。
○流動比率は、100%以上であることが必要されているが、本市は46.28%となっている。これは翌年度償還の企業債等が流動負債に計上されているためで、その企業債等を除いた比率は、238.18%となり100%を上回っている。
○経費回収率及び汚水処理原価は、類似団体と比較すると経費回収率は高くなっており、汚水処理原価は低くなっている。今後も引き続き経費削減により経営改善に努める。
〇水洗化率は91.37％と類似団体79.09％に比べて上回っているが、人口減少により使用料収入の減少が見込まれるため、今後も水洗化率の向上に努める。</t>
    <phoneticPr fontId="4"/>
  </si>
  <si>
    <t>○有形固定資産減価償却率は23.13%と類似団体20.14%に比べて上回っている。これは保有資産の減価償却がどの程度進んでいるかを示しているもので、類似団体と比較すると老朽化が進んでいると考えている。
○管渠改善率について、本市は耐用年数を経過した管渠はないため、管渠改善率は0.0%となっている。</t>
    <rPh sb="34" eb="35">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</si>
</sst>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67-473C-B0A8-EF41901B5F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3B67-473C-B0A8-EF41901B5F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25.52</c:v>
                </c:pt>
                <c:pt idx="1">
                  <c:v>32.99</c:v>
                </c:pt>
                <c:pt idx="2">
                  <c:v>28.13</c:v>
                </c:pt>
                <c:pt idx="3">
                  <c:v>27.1</c:v>
                </c:pt>
                <c:pt idx="4">
                  <c:v>27.93</c:v>
                </c:pt>
              </c:numCache>
            </c:numRef>
          </c:val>
          <c:extLst>
            <c:ext xmlns:c16="http://schemas.microsoft.com/office/drawing/2014/chart" uri="{C3380CC4-5D6E-409C-BE32-E72D297353CC}">
              <c16:uniqueId val="{00000000-79CD-42C9-8B04-6D0BCF2E54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79CD-42C9-8B04-6D0BCF2E54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87.25</c:v>
                </c:pt>
                <c:pt idx="1">
                  <c:v>90.68</c:v>
                </c:pt>
                <c:pt idx="2">
                  <c:v>89.75</c:v>
                </c:pt>
                <c:pt idx="3">
                  <c:v>90.77</c:v>
                </c:pt>
                <c:pt idx="4">
                  <c:v>91.37</c:v>
                </c:pt>
              </c:numCache>
            </c:numRef>
          </c:val>
          <c:extLst>
            <c:ext xmlns:c16="http://schemas.microsoft.com/office/drawing/2014/chart" uri="{C3380CC4-5D6E-409C-BE32-E72D297353CC}">
              <c16:uniqueId val="{00000000-8AF1-4288-B22B-C8BE3E2B26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AF1-4288-B22B-C8BE3E2B26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105.45</c:v>
                </c:pt>
                <c:pt idx="1">
                  <c:v>89.18</c:v>
                </c:pt>
                <c:pt idx="2">
                  <c:v>106.49</c:v>
                </c:pt>
                <c:pt idx="3">
                  <c:v>104.21</c:v>
                </c:pt>
                <c:pt idx="4">
                  <c:v>112.9</c:v>
                </c:pt>
              </c:numCache>
            </c:numRef>
          </c:val>
          <c:extLst>
            <c:ext xmlns:c16="http://schemas.microsoft.com/office/drawing/2014/chart" uri="{C3380CC4-5D6E-409C-BE32-E72D297353CC}">
              <c16:uniqueId val="{00000000-900D-427A-A6A6-346552A61A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98.49</c:v>
                </c:pt>
                <c:pt idx="1">
                  <c:v>99.09</c:v>
                </c:pt>
                <c:pt idx="2">
                  <c:v>101.36</c:v>
                </c:pt>
                <c:pt idx="3">
                  <c:v>99.33</c:v>
                </c:pt>
                <c:pt idx="4">
                  <c:v>101.18</c:v>
                </c:pt>
              </c:numCache>
            </c:numRef>
          </c:val>
          <c:smooth val="0"/>
          <c:extLst>
            <c:ext xmlns:c16="http://schemas.microsoft.com/office/drawing/2014/chart" uri="{C3380CC4-5D6E-409C-BE32-E72D297353CC}">
              <c16:uniqueId val="{00000001-900D-427A-A6A6-346552A61A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10.02</c:v>
                </c:pt>
                <c:pt idx="1">
                  <c:v>13.36</c:v>
                </c:pt>
                <c:pt idx="2">
                  <c:v>16.63</c:v>
                </c:pt>
                <c:pt idx="3">
                  <c:v>19.89</c:v>
                </c:pt>
                <c:pt idx="4">
                  <c:v>23.13</c:v>
                </c:pt>
              </c:numCache>
            </c:numRef>
          </c:val>
          <c:extLst>
            <c:ext xmlns:c16="http://schemas.microsoft.com/office/drawing/2014/chart" uri="{C3380CC4-5D6E-409C-BE32-E72D297353CC}">
              <c16:uniqueId val="{00000000-CBBA-4421-8F60-A70C320323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30.22</c:v>
                </c:pt>
                <c:pt idx="1">
                  <c:v>33.380000000000003</c:v>
                </c:pt>
                <c:pt idx="2">
                  <c:v>30.26</c:v>
                </c:pt>
                <c:pt idx="3">
                  <c:v>28.97</c:v>
                </c:pt>
                <c:pt idx="4">
                  <c:v>20.14</c:v>
                </c:pt>
              </c:numCache>
            </c:numRef>
          </c:val>
          <c:smooth val="0"/>
          <c:extLst>
            <c:ext xmlns:c16="http://schemas.microsoft.com/office/drawing/2014/chart" uri="{C3380CC4-5D6E-409C-BE32-E72D297353CC}">
              <c16:uniqueId val="{00000001-CBBA-4421-8F60-A70C320323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83-4027-9ECF-C4DF50A6CC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83-4027-9ECF-C4DF50A6CC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
                  <c:v>0</c:v>
                </c:pt>
                <c:pt idx="1">
                  <c:v>74.680000000000007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15-4C26-AF32-4F42CB365D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294.57</c:v>
                </c:pt>
                <c:pt idx="1">
                  <c:v>295.20999999999998</c:v>
                </c:pt>
                <c:pt idx="2">
                  <c:v>221.05</c:v>
                </c:pt>
                <c:pt idx="3">
                  <c:v>210</c:v>
                </c:pt>
                <c:pt idx="4">
                  <c:v>140.63</c:v>
                </c:pt>
              </c:numCache>
            </c:numRef>
          </c:val>
          <c:smooth val="0"/>
          <c:extLst>
            <c:ext xmlns:c16="http://schemas.microsoft.com/office/drawing/2014/chart" uri="{C3380CC4-5D6E-409C-BE32-E72D297353CC}">
              <c16:uniqueId val="{00000001-3515-4C26-AF32-4F42CB365D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110.83</c:v>
                </c:pt>
                <c:pt idx="1">
                  <c:v>64.489999999999995</c:v>
                </c:pt>
                <c:pt idx="2">
                  <c:v>60.5</c:v>
                </c:pt>
                <c:pt idx="3">
                  <c:v>48.53</c:v>
                </c:pt>
                <c:pt idx="4">
                  <c:v>46.28</c:v>
                </c:pt>
              </c:numCache>
            </c:numRef>
          </c:val>
          <c:extLst>
            <c:ext xmlns:c16="http://schemas.microsoft.com/office/drawing/2014/chart" uri="{C3380CC4-5D6E-409C-BE32-E72D297353CC}">
              <c16:uniqueId val="{00000000-97AB-41E1-A2FC-E4DB53C4B8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94.41</c:v>
                </c:pt>
                <c:pt idx="1">
                  <c:v>90.89</c:v>
                </c:pt>
                <c:pt idx="2">
                  <c:v>80.95</c:v>
                </c:pt>
                <c:pt idx="3">
                  <c:v>62.55</c:v>
                </c:pt>
                <c:pt idx="4">
                  <c:v>56.53</c:v>
                </c:pt>
              </c:numCache>
            </c:numRef>
          </c:val>
          <c:smooth val="0"/>
          <c:extLst>
            <c:ext xmlns:c16="http://schemas.microsoft.com/office/drawing/2014/chart" uri="{C3380CC4-5D6E-409C-BE32-E72D297353CC}">
              <c16:uniqueId val="{00000001-97AB-41E1-A2FC-E4DB53C4B8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586.37</c:v>
                </c:pt>
                <c:pt idx="1">
                  <c:v>0</c:v>
                </c:pt>
                <c:pt idx="2">
                  <c:v>0</c:v>
                </c:pt>
                <c:pt idx="3">
                  <c:v>0</c:v>
                </c:pt>
                <c:pt idx="4">
                  <c:v>0</c:v>
                </c:pt>
              </c:numCache>
            </c:numRef>
          </c:val>
          <c:extLst>
            <c:ext xmlns:c16="http://schemas.microsoft.com/office/drawing/2014/chart" uri="{C3380CC4-5D6E-409C-BE32-E72D297353CC}">
              <c16:uniqueId val="{00000000-4765-4192-AD26-CEF81F2F14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4765-4192-AD26-CEF81F2F14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43.5</c:v>
                </c:pt>
                <c:pt idx="1">
                  <c:v>62.48</c:v>
                </c:pt>
                <c:pt idx="2">
                  <c:v>54.55</c:v>
                </c:pt>
                <c:pt idx="3">
                  <c:v>50.73</c:v>
                </c:pt>
                <c:pt idx="4">
                  <c:v>42.76</c:v>
                </c:pt>
              </c:numCache>
            </c:numRef>
          </c:val>
          <c:extLst>
            <c:ext xmlns:c16="http://schemas.microsoft.com/office/drawing/2014/chart" uri="{C3380CC4-5D6E-409C-BE32-E72D297353CC}">
              <c16:uniqueId val="{00000000-733D-40A9-8C8B-B680171022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733D-40A9-8C8B-B680171022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409.54</c:v>
                </c:pt>
                <c:pt idx="1">
                  <c:v>284.04000000000002</c:v>
                </c:pt>
                <c:pt idx="2">
                  <c:v>325.85000000000002</c:v>
                </c:pt>
                <c:pt idx="3">
                  <c:v>351.34</c:v>
                </c:pt>
                <c:pt idx="4">
                  <c:v>414.81</c:v>
                </c:pt>
              </c:numCache>
            </c:numRef>
          </c:val>
          <c:extLst>
            <c:ext xmlns:c16="http://schemas.microsoft.com/office/drawing/2014/chart" uri="{C3380CC4-5D6E-409C-BE32-E72D297353CC}">
              <c16:uniqueId val="{00000000-0835-45C8-BEE0-2547219FF5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0835-45C8-BEE0-2547219FF5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61" zoomScaleNormal="100" workbookViewId="0">
      <selection activeCell="BJ70" sqref="BJ7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秋田県　男鹿市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26246</v>
      </c>
      <c r="AM8" s="51"/>
      <c r="AN8" s="51"/>
      <c r="AO8" s="51"/>
      <c r="AP8" s="51"/>
      <c r="AQ8" s="51"/>
      <c r="AR8" s="51"/>
      <c r="AS8" s="51"/>
      <c r="AT8" s="46">
        <f>データ!T6</f>
        <v>241.09</v>
      </c>
      <c r="AU8" s="46"/>
      <c r="AV8" s="46"/>
      <c r="AW8" s="46"/>
      <c r="AX8" s="46"/>
      <c r="AY8" s="46"/>
      <c r="AZ8" s="46"/>
      <c r="BA8" s="46"/>
      <c r="BB8" s="46">
        <f>データ!U6</f>
        <v>108.86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63.4</v>
      </c>
      <c r="J10" s="46"/>
      <c r="K10" s="46"/>
      <c r="L10" s="46"/>
      <c r="M10" s="46"/>
      <c r="N10" s="46"/>
      <c r="O10" s="46"/>
      <c r="P10" s="46">
        <f>データ!P6</f>
        <v>1.43</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371</v>
      </c>
      <c r="AM10" s="51"/>
      <c r="AN10" s="51"/>
      <c r="AO10" s="51"/>
      <c r="AP10" s="51"/>
      <c r="AQ10" s="51"/>
      <c r="AR10" s="51"/>
      <c r="AS10" s="51"/>
      <c r="AT10" s="46">
        <f>データ!W6</f>
        <v>0.31</v>
      </c>
      <c r="AU10" s="46"/>
      <c r="AV10" s="46"/>
      <c r="AW10" s="46"/>
      <c r="AX10" s="46"/>
      <c r="AY10" s="46"/>
      <c r="AZ10" s="46"/>
      <c r="BA10" s="46"/>
      <c r="BB10" s="46">
        <f>データ!X6</f>
        <v>1196.77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Mp+ih9m+EPgjSjoCWcxbfjl0uS6sRwwqdjkYFL9F8WgMcHY75DbYgLKoCU9blvHrsyd2lVv8P1uA4CS3aEXmnA==" saltValue="/7+4KLG7+Wtwh6EWVAtd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52060</v>
      </c>
      <c r="D6" s="33">
        <f t="shared" si="3"/>
        <v>46</v>
      </c>
      <c r="E6" s="33">
        <f t="shared" si="3"/>
        <v>17</v>
      </c>
      <c r="F6" s="33">
        <f t="shared" si="3"/>
        <v>6</v>
      </c>
      <c r="G6" s="33">
        <f t="shared" si="3"/>
        <v>0</v>
      </c>
      <c r="H6" s="33" t="str">
        <f t="shared" si="3"/>
        <v>秋田県　男鹿市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63.4</v>
      </c>
      <c r="P6" s="34">
        <f t="shared" si="3"/>
        <v>1.43</v>
      </c>
      <c r="Q6" s="34">
        <f t="shared" si="3"/>
        <v>100</v>
      </c>
      <c r="R6" s="34">
        <f t="shared" si="3"/>
        <v>3300</v>
      </c>
      <c r="S6" s="34">
        <f t="shared" si="3"/>
        <v>26246</v>
      </c>
      <c r="T6" s="34">
        <f t="shared" si="3"/>
        <v>241.09</v>
      </c>
      <c r="U6" s="34">
        <f t="shared" si="3"/>
        <v>108.86</v>
      </c>
      <c r="V6" s="34">
        <f t="shared" si="3"/>
        <v>371</v>
      </c>
      <c r="W6" s="34">
        <f t="shared" si="3"/>
        <v>0.31</v>
      </c>
      <c r="X6" s="34">
        <f t="shared" si="3"/>
        <v>1196.77</v>
      </c>
      <c r="Y6" s="35">
        <f>IF(Y7="",NA(),Y7)</f>
        <v>105.45</v>
      </c>
      <c r="Z6" s="35">
        <f t="shared" ref="Z6:AH6" si="4">IF(Z7="",NA(),Z7)</f>
        <v>89.18</v>
      </c>
      <c r="AA6" s="35">
        <f t="shared" si="4"/>
        <v>106.49</v>
      </c>
      <c r="AB6" s="35">
        <f t="shared" si="4"/>
        <v>104.21</v>
      </c>
      <c r="AC6" s="35">
        <f t="shared" si="4"/>
        <v>112.9</v>
      </c>
      <c r="AD6" s="35">
        <f t="shared" si="4"/>
        <v>98.49</v>
      </c>
      <c r="AE6" s="35">
        <f t="shared" si="4"/>
        <v>99.09</v>
      </c>
      <c r="AF6" s="35">
        <f t="shared" si="4"/>
        <v>101.36</v>
      </c>
      <c r="AG6" s="35">
        <f t="shared" si="4"/>
        <v>99.33</v>
      </c>
      <c r="AH6" s="35">
        <f t="shared" si="4"/>
        <v>101.18</v>
      </c>
      <c r="AI6" s="34" t="str">
        <f>IF(AI7="","",IF(AI7="-","【-】","【"&amp;SUBSTITUTE(TEXT(AI7,"#,##0.00"),"-","△")&amp;"】"))</f>
        <v>【99.28】</v>
      </c>
      <c r="AJ6" s="34">
        <f>IF(AJ7="",NA(),AJ7)</f>
        <v>0</v>
      </c>
      <c r="AK6" s="35">
        <f t="shared" ref="AK6:AS6" si="5">IF(AK7="",NA(),AK7)</f>
        <v>74.680000000000007</v>
      </c>
      <c r="AL6" s="34">
        <f t="shared" si="5"/>
        <v>0</v>
      </c>
      <c r="AM6" s="34">
        <f t="shared" si="5"/>
        <v>0</v>
      </c>
      <c r="AN6" s="34">
        <f t="shared" si="5"/>
        <v>0</v>
      </c>
      <c r="AO6" s="35">
        <f t="shared" si="5"/>
        <v>294.57</v>
      </c>
      <c r="AP6" s="35">
        <f t="shared" si="5"/>
        <v>295.20999999999998</v>
      </c>
      <c r="AQ6" s="35">
        <f t="shared" si="5"/>
        <v>221.05</v>
      </c>
      <c r="AR6" s="35">
        <f t="shared" si="5"/>
        <v>210</v>
      </c>
      <c r="AS6" s="35">
        <f t="shared" si="5"/>
        <v>140.63</v>
      </c>
      <c r="AT6" s="34" t="str">
        <f>IF(AT7="","",IF(AT7="-","【-】","【"&amp;SUBSTITUTE(TEXT(AT7,"#,##0.00"),"-","△")&amp;"】"))</f>
        <v>【86.39】</v>
      </c>
      <c r="AU6" s="35">
        <f>IF(AU7="",NA(),AU7)</f>
        <v>110.83</v>
      </c>
      <c r="AV6" s="35">
        <f t="shared" ref="AV6:BD6" si="6">IF(AV7="",NA(),AV7)</f>
        <v>64.489999999999995</v>
      </c>
      <c r="AW6" s="35">
        <f t="shared" si="6"/>
        <v>60.5</v>
      </c>
      <c r="AX6" s="35">
        <f t="shared" si="6"/>
        <v>48.53</v>
      </c>
      <c r="AY6" s="35">
        <f t="shared" si="6"/>
        <v>46.28</v>
      </c>
      <c r="AZ6" s="35">
        <f t="shared" si="6"/>
        <v>94.41</v>
      </c>
      <c r="BA6" s="35">
        <f t="shared" si="6"/>
        <v>90.89</v>
      </c>
      <c r="BB6" s="35">
        <f t="shared" si="6"/>
        <v>80.95</v>
      </c>
      <c r="BC6" s="35">
        <f t="shared" si="6"/>
        <v>62.55</v>
      </c>
      <c r="BD6" s="35">
        <f t="shared" si="6"/>
        <v>56.53</v>
      </c>
      <c r="BE6" s="34" t="str">
        <f>IF(BE7="","",IF(BE7="-","【-】","【"&amp;SUBSTITUTE(TEXT(BE7,"#,##0.00"),"-","△")&amp;"】"))</f>
        <v>【58.47】</v>
      </c>
      <c r="BF6" s="35">
        <f>IF(BF7="",NA(),BF7)</f>
        <v>586.37</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43.5</v>
      </c>
      <c r="BR6" s="35">
        <f t="shared" ref="BR6:BZ6" si="8">IF(BR7="",NA(),BR7)</f>
        <v>62.48</v>
      </c>
      <c r="BS6" s="35">
        <f t="shared" si="8"/>
        <v>54.55</v>
      </c>
      <c r="BT6" s="35">
        <f t="shared" si="8"/>
        <v>50.73</v>
      </c>
      <c r="BU6" s="35">
        <f t="shared" si="8"/>
        <v>42.76</v>
      </c>
      <c r="BV6" s="35">
        <f t="shared" si="8"/>
        <v>46.26</v>
      </c>
      <c r="BW6" s="35">
        <f t="shared" si="8"/>
        <v>45.81</v>
      </c>
      <c r="BX6" s="35">
        <f t="shared" si="8"/>
        <v>43.43</v>
      </c>
      <c r="BY6" s="35">
        <f t="shared" si="8"/>
        <v>41.41</v>
      </c>
      <c r="BZ6" s="35">
        <f t="shared" si="8"/>
        <v>39.64</v>
      </c>
      <c r="CA6" s="34" t="str">
        <f>IF(CA7="","",IF(CA7="-","【-】","【"&amp;SUBSTITUTE(TEXT(CA7,"#,##0.00"),"-","△")&amp;"】"))</f>
        <v>【42.60】</v>
      </c>
      <c r="CB6" s="35">
        <f>IF(CB7="",NA(),CB7)</f>
        <v>409.54</v>
      </c>
      <c r="CC6" s="35">
        <f t="shared" ref="CC6:CK6" si="9">IF(CC7="",NA(),CC7)</f>
        <v>284.04000000000002</v>
      </c>
      <c r="CD6" s="35">
        <f t="shared" si="9"/>
        <v>325.85000000000002</v>
      </c>
      <c r="CE6" s="35">
        <f t="shared" si="9"/>
        <v>351.34</v>
      </c>
      <c r="CF6" s="35">
        <f t="shared" si="9"/>
        <v>414.81</v>
      </c>
      <c r="CG6" s="35">
        <f t="shared" si="9"/>
        <v>376.4</v>
      </c>
      <c r="CH6" s="35">
        <f t="shared" si="9"/>
        <v>383.92</v>
      </c>
      <c r="CI6" s="35">
        <f t="shared" si="9"/>
        <v>400.44</v>
      </c>
      <c r="CJ6" s="35">
        <f t="shared" si="9"/>
        <v>417.56</v>
      </c>
      <c r="CK6" s="35">
        <f t="shared" si="9"/>
        <v>449.72</v>
      </c>
      <c r="CL6" s="34" t="str">
        <f>IF(CL7="","",IF(CL7="-","【-】","【"&amp;SUBSTITUTE(TEXT(CL7,"#,##0.00"),"-","△")&amp;"】"))</f>
        <v>【410.22】</v>
      </c>
      <c r="CM6" s="35">
        <f>IF(CM7="",NA(),CM7)</f>
        <v>25.52</v>
      </c>
      <c r="CN6" s="35">
        <f t="shared" ref="CN6:CV6" si="10">IF(CN7="",NA(),CN7)</f>
        <v>32.99</v>
      </c>
      <c r="CO6" s="35">
        <f t="shared" si="10"/>
        <v>28.13</v>
      </c>
      <c r="CP6" s="35">
        <f t="shared" si="10"/>
        <v>27.1</v>
      </c>
      <c r="CQ6" s="35">
        <f t="shared" si="10"/>
        <v>27.93</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87.25</v>
      </c>
      <c r="CY6" s="35">
        <f t="shared" ref="CY6:DG6" si="11">IF(CY7="",NA(),CY7)</f>
        <v>90.68</v>
      </c>
      <c r="CZ6" s="35">
        <f t="shared" si="11"/>
        <v>89.75</v>
      </c>
      <c r="DA6" s="35">
        <f t="shared" si="11"/>
        <v>90.77</v>
      </c>
      <c r="DB6" s="35">
        <f t="shared" si="11"/>
        <v>91.37</v>
      </c>
      <c r="DC6" s="35">
        <f t="shared" si="11"/>
        <v>79.989999999999995</v>
      </c>
      <c r="DD6" s="35">
        <f t="shared" si="11"/>
        <v>79.98</v>
      </c>
      <c r="DE6" s="35">
        <f t="shared" si="11"/>
        <v>80.8</v>
      </c>
      <c r="DF6" s="35">
        <f t="shared" si="11"/>
        <v>79.2</v>
      </c>
      <c r="DG6" s="35">
        <f t="shared" si="11"/>
        <v>79.09</v>
      </c>
      <c r="DH6" s="34" t="str">
        <f>IF(DH7="","",IF(DH7="-","【-】","【"&amp;SUBSTITUTE(TEXT(DH7,"#,##0.00"),"-","△")&amp;"】"))</f>
        <v>【80.45】</v>
      </c>
      <c r="DI6" s="35">
        <f>IF(DI7="",NA(),DI7)</f>
        <v>10.02</v>
      </c>
      <c r="DJ6" s="35">
        <f t="shared" ref="DJ6:DR6" si="12">IF(DJ7="",NA(),DJ7)</f>
        <v>13.36</v>
      </c>
      <c r="DK6" s="35">
        <f t="shared" si="12"/>
        <v>16.63</v>
      </c>
      <c r="DL6" s="35">
        <f t="shared" si="12"/>
        <v>19.89</v>
      </c>
      <c r="DM6" s="35">
        <f t="shared" si="12"/>
        <v>23.13</v>
      </c>
      <c r="DN6" s="35">
        <f t="shared" si="12"/>
        <v>30.22</v>
      </c>
      <c r="DO6" s="35">
        <f t="shared" si="12"/>
        <v>33.380000000000003</v>
      </c>
      <c r="DP6" s="35">
        <f t="shared" si="12"/>
        <v>30.26</v>
      </c>
      <c r="DQ6" s="35">
        <f t="shared" si="12"/>
        <v>28.97</v>
      </c>
      <c r="DR6" s="35">
        <f t="shared" si="12"/>
        <v>20.14</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8" s="36" customFormat="1" x14ac:dyDescent="0.2">
      <c r="A7" s="28"/>
      <c r="B7" s="37">
        <v>2020</v>
      </c>
      <c r="C7" s="37">
        <v>52060</v>
      </c>
      <c r="D7" s="37">
        <v>46</v>
      </c>
      <c r="E7" s="37">
        <v>17</v>
      </c>
      <c r="F7" s="37">
        <v>6</v>
      </c>
      <c r="G7" s="37">
        <v>0</v>
      </c>
      <c r="H7" s="37" t="s">
        <v>96</v>
      </c>
      <c r="I7" s="37" t="s">
        <v>97</v>
      </c>
      <c r="J7" s="37" t="s">
        <v>98</v>
      </c>
      <c r="K7" s="37" t="s">
        <v>99</v>
      </c>
      <c r="L7" s="37" t="s">
        <v>100</v>
      </c>
      <c r="M7" s="37" t="s">
        <v>101</v>
      </c>
      <c r="N7" s="38" t="s">
        <v>102</v>
      </c>
      <c r="O7" s="38">
        <v>63.4</v>
      </c>
      <c r="P7" s="38">
        <v>1.43</v>
      </c>
      <c r="Q7" s="38">
        <v>100</v>
      </c>
      <c r="R7" s="38">
        <v>3300</v>
      </c>
      <c r="S7" s="38">
        <v>26246</v>
      </c>
      <c r="T7" s="38">
        <v>241.09</v>
      </c>
      <c r="U7" s="38">
        <v>108.86</v>
      </c>
      <c r="V7" s="38">
        <v>371</v>
      </c>
      <c r="W7" s="38">
        <v>0.31</v>
      </c>
      <c r="X7" s="38">
        <v>1196.77</v>
      </c>
      <c r="Y7" s="38">
        <v>105.45</v>
      </c>
      <c r="Z7" s="38">
        <v>89.18</v>
      </c>
      <c r="AA7" s="38">
        <v>106.49</v>
      </c>
      <c r="AB7" s="38">
        <v>104.21</v>
      </c>
      <c r="AC7" s="38">
        <v>112.9</v>
      </c>
      <c r="AD7" s="38">
        <v>98.49</v>
      </c>
      <c r="AE7" s="38">
        <v>99.09</v>
      </c>
      <c r="AF7" s="38">
        <v>101.36</v>
      </c>
      <c r="AG7" s="38">
        <v>99.33</v>
      </c>
      <c r="AH7" s="38">
        <v>101.18</v>
      </c>
      <c r="AI7" s="38">
        <v>99.28</v>
      </c>
      <c r="AJ7" s="38">
        <v>0</v>
      </c>
      <c r="AK7" s="38">
        <v>74.680000000000007</v>
      </c>
      <c r="AL7" s="38">
        <v>0</v>
      </c>
      <c r="AM7" s="38">
        <v>0</v>
      </c>
      <c r="AN7" s="38">
        <v>0</v>
      </c>
      <c r="AO7" s="38">
        <v>294.57</v>
      </c>
      <c r="AP7" s="38">
        <v>295.20999999999998</v>
      </c>
      <c r="AQ7" s="38">
        <v>221.05</v>
      </c>
      <c r="AR7" s="38">
        <v>210</v>
      </c>
      <c r="AS7" s="38">
        <v>140.63</v>
      </c>
      <c r="AT7" s="38">
        <v>86.39</v>
      </c>
      <c r="AU7" s="38">
        <v>110.83</v>
      </c>
      <c r="AV7" s="38">
        <v>64.489999999999995</v>
      </c>
      <c r="AW7" s="38">
        <v>60.5</v>
      </c>
      <c r="AX7" s="38">
        <v>48.53</v>
      </c>
      <c r="AY7" s="38">
        <v>46.28</v>
      </c>
      <c r="AZ7" s="38">
        <v>94.41</v>
      </c>
      <c r="BA7" s="38">
        <v>90.89</v>
      </c>
      <c r="BB7" s="38">
        <v>80.95</v>
      </c>
      <c r="BC7" s="38">
        <v>62.55</v>
      </c>
      <c r="BD7" s="38">
        <v>56.53</v>
      </c>
      <c r="BE7" s="38">
        <v>58.47</v>
      </c>
      <c r="BF7" s="38">
        <v>586.37</v>
      </c>
      <c r="BG7" s="38">
        <v>0</v>
      </c>
      <c r="BH7" s="38">
        <v>0</v>
      </c>
      <c r="BI7" s="38">
        <v>0</v>
      </c>
      <c r="BJ7" s="38">
        <v>0</v>
      </c>
      <c r="BK7" s="38">
        <v>1063.93</v>
      </c>
      <c r="BL7" s="38">
        <v>1060.8599999999999</v>
      </c>
      <c r="BM7" s="38">
        <v>1006.65</v>
      </c>
      <c r="BN7" s="38">
        <v>998.42</v>
      </c>
      <c r="BO7" s="38">
        <v>1095.52</v>
      </c>
      <c r="BP7" s="38">
        <v>1042.3399999999999</v>
      </c>
      <c r="BQ7" s="38">
        <v>43.5</v>
      </c>
      <c r="BR7" s="38">
        <v>62.48</v>
      </c>
      <c r="BS7" s="38">
        <v>54.55</v>
      </c>
      <c r="BT7" s="38">
        <v>50.73</v>
      </c>
      <c r="BU7" s="38">
        <v>42.76</v>
      </c>
      <c r="BV7" s="38">
        <v>46.26</v>
      </c>
      <c r="BW7" s="38">
        <v>45.81</v>
      </c>
      <c r="BX7" s="38">
        <v>43.43</v>
      </c>
      <c r="BY7" s="38">
        <v>41.41</v>
      </c>
      <c r="BZ7" s="38">
        <v>39.64</v>
      </c>
      <c r="CA7" s="38">
        <v>42.6</v>
      </c>
      <c r="CB7" s="38">
        <v>409.54</v>
      </c>
      <c r="CC7" s="38">
        <v>284.04000000000002</v>
      </c>
      <c r="CD7" s="38">
        <v>325.85000000000002</v>
      </c>
      <c r="CE7" s="38">
        <v>351.34</v>
      </c>
      <c r="CF7" s="38">
        <v>414.81</v>
      </c>
      <c r="CG7" s="38">
        <v>376.4</v>
      </c>
      <c r="CH7" s="38">
        <v>383.92</v>
      </c>
      <c r="CI7" s="38">
        <v>400.44</v>
      </c>
      <c r="CJ7" s="38">
        <v>417.56</v>
      </c>
      <c r="CK7" s="38">
        <v>449.72</v>
      </c>
      <c r="CL7" s="38">
        <v>410.22</v>
      </c>
      <c r="CM7" s="38">
        <v>25.52</v>
      </c>
      <c r="CN7" s="38">
        <v>32.99</v>
      </c>
      <c r="CO7" s="38">
        <v>28.13</v>
      </c>
      <c r="CP7" s="38">
        <v>27.1</v>
      </c>
      <c r="CQ7" s="38">
        <v>27.93</v>
      </c>
      <c r="CR7" s="38">
        <v>33.729999999999997</v>
      </c>
      <c r="CS7" s="38">
        <v>33.21</v>
      </c>
      <c r="CT7" s="38">
        <v>32.229999999999997</v>
      </c>
      <c r="CU7" s="38">
        <v>32.479999999999997</v>
      </c>
      <c r="CV7" s="38">
        <v>30.19</v>
      </c>
      <c r="CW7" s="38">
        <v>32.979999999999997</v>
      </c>
      <c r="CX7" s="38">
        <v>87.25</v>
      </c>
      <c r="CY7" s="38">
        <v>90.68</v>
      </c>
      <c r="CZ7" s="38">
        <v>89.75</v>
      </c>
      <c r="DA7" s="38">
        <v>90.77</v>
      </c>
      <c r="DB7" s="38">
        <v>91.37</v>
      </c>
      <c r="DC7" s="38">
        <v>79.989999999999995</v>
      </c>
      <c r="DD7" s="38">
        <v>79.98</v>
      </c>
      <c r="DE7" s="38">
        <v>80.8</v>
      </c>
      <c r="DF7" s="38">
        <v>79.2</v>
      </c>
      <c r="DG7" s="38">
        <v>79.09</v>
      </c>
      <c r="DH7" s="38">
        <v>80.45</v>
      </c>
      <c r="DI7" s="38">
        <v>10.02</v>
      </c>
      <c r="DJ7" s="38">
        <v>13.36</v>
      </c>
      <c r="DK7" s="38">
        <v>16.63</v>
      </c>
      <c r="DL7" s="38">
        <v>19.89</v>
      </c>
      <c r="DM7" s="38">
        <v>23.13</v>
      </c>
      <c r="DN7" s="38">
        <v>30.22</v>
      </c>
      <c r="DO7" s="38">
        <v>33.380000000000003</v>
      </c>
      <c r="DP7" s="38">
        <v>30.26</v>
      </c>
      <c r="DQ7" s="38">
        <v>28.97</v>
      </c>
      <c r="DR7" s="38">
        <v>20.14</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0.09</v>
      </c>
      <c r="EL7" s="38">
        <v>0.02</v>
      </c>
      <c r="EM7" s="38">
        <v>0.01</v>
      </c>
      <c r="EN7" s="38">
        <v>1.6</v>
      </c>
      <c r="EO7" s="38">
        <v>1.0900000000000001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2021-12-03T07:36:03Z</dcterms:created>
  <dcterms:modified xsi:type="dcterms:W3CDTF">2022-01-11T07:00:31Z</dcterms:modified>
  <cp:category/>
</cp:coreProperties>
</file>