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590\Desktop\【経営比較分析表】2020_052060_46_060\"/>
    </mc:Choice>
  </mc:AlternateContent>
  <workbookProtection workbookAlgorithmName="SHA-512" workbookHashValue="DOsag5IlV12/ji23yHkbHBzJ4/mauYFWjw9dqGEtugWyUszLemJMEJrnjjUIp5kht0+c6lEeCW8cU3cuFaaYCg==" workbookSaltValue="c2ZUBMJChQjlRhrM4pJT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MH78" i="4" l="1"/>
  <c r="IZ32" i="4"/>
  <c r="FL54" i="4"/>
  <c r="FL32" i="4"/>
  <c r="BX54" i="4"/>
  <c r="HM78" i="4"/>
  <c r="BX32" i="4"/>
  <c r="CS78" i="4"/>
  <c r="MN54" i="4"/>
  <c r="MN32" i="4"/>
  <c r="IZ54" i="4"/>
  <c r="C11" i="5"/>
  <c r="D11" i="5"/>
  <c r="E11" i="5"/>
  <c r="B11" i="5"/>
  <c r="DS54" i="4" l="1"/>
  <c r="AN78" i="4"/>
  <c r="AE54" i="4"/>
  <c r="AE32" i="4"/>
  <c r="KU32" i="4"/>
  <c r="KC78" i="4"/>
  <c r="HG54" i="4"/>
  <c r="HG32" i="4"/>
  <c r="FH78" i="4"/>
  <c r="DS32" i="4"/>
  <c r="KU54" i="4"/>
  <c r="LY54" i="4"/>
  <c r="LO78" i="4"/>
  <c r="EW32" i="4"/>
  <c r="GT78" i="4"/>
  <c r="EW54" i="4"/>
  <c r="BZ78" i="4"/>
  <c r="BI54" i="4"/>
  <c r="BI32" i="4"/>
  <c r="LY32" i="4"/>
  <c r="IK54" i="4"/>
  <c r="IK32" i="4"/>
  <c r="U78" i="4"/>
  <c r="KF54" i="4"/>
  <c r="KF32" i="4"/>
  <c r="JJ78" i="4"/>
  <c r="GR54" i="4"/>
  <c r="GR32" i="4"/>
  <c r="EO78" i="4"/>
  <c r="DD54" i="4"/>
  <c r="DD32" i="4"/>
  <c r="P54" i="4"/>
  <c r="P32" i="4"/>
  <c r="BG78" i="4"/>
  <c r="AT32" i="4"/>
  <c r="LJ54" i="4"/>
  <c r="KV78" i="4"/>
  <c r="HV54" i="4"/>
  <c r="HV32" i="4"/>
  <c r="GA78" i="4"/>
  <c r="EH54" i="4"/>
  <c r="EH32" i="4"/>
  <c r="AT54" i="4"/>
  <c r="LJ32"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<sst xmlns="http://schemas.openxmlformats.org/spreadsheetml/2006/main" count="326" uniqueCount="178">
  <si>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</si>
  <si>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</si>
  <si>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</si>
  <si>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</si>
  <si>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</si>
  <si>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</si>
  <si>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</si>
  <si>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</si>
  <si>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</si>
  <si>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</si>
  <si>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</si>
  <si>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</si>
  <si>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</si>
  <si>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</si>
  <si>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</si>
  <si>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</si>
  <si>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</si>
  <si>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</si>
  <si>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</si>
  <si>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</si>
  <si>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</si>
  <si>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</si>
  <si>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</si>
  <si>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</si>
  <si>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</si>
  <si>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</si>
  <si>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</si>
  <si>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</si>
  <si>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</si>
  <si>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</si>
  <si>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</si>
  <si>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</si>
  <si>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</si>
  <si>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</si>
  <si>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</si>
  <si>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</si>
  <si>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</si>
  <si>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</si>
  <si>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</si>
  <si>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</si>
  <si>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</si>
  <si>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</si>
  <si>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</si>
  <si>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</si>
  <si>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</si>
  <si>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</si>
  <si>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</si>
  <si>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</si>
  <si>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</si>
  <si>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</si>
  <si>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</si>
  <si>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</si>
  <si>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</si>
  <si>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</si>
  <si>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</si>
  <si>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</si>
  <si>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</si>
  <si>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</si>
  <si>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</si>
  <si>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</si>
  <si>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</si>
  <si>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</si>
  <si>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</si>
  <si>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</si>
  <si>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</si>
  <si>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</si>
  <si>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</si>
  <si>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</si>
  <si>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</si>
  <si>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</si>
  <si>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</si>
  <si>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</si>
  <si>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</si>
  <si>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</si>
  <si>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</si>
  <si>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</si>
  <si>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</si>
  <si>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</si>
  <si>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</si>
  <si>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</si>
  <si>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</si>
  <si>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</si>
  <si>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</si>
  <si>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</si>
  <si>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</si>
  <si>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</si>
  <si>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</si>
  <si>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</si>
  <si>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</si>
  <si>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</si>
  <si>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</si>
  <si>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</si>
  <si>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</si>
  <si>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</si>
  <si>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</si>
  <si>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</si>
  <si>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</si>
  <si>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</si>
  <si>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</si>
  <si>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</si>
  <si>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</si>
  <si>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</si>
  <si>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</si>
  <si>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</si>
  <si>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</si>
  <si>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</si>
  <si>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</si>
  <si>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</si>
  <si>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</si>
  <si>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</si>
  <si>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</si>
  <si>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</si>
  <si>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</si>
  <si>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</si>
  <si>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</si>
  <si>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</si>
  <si>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</si>
  <si>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</si>
  <si>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</si>
  <si>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</si>
  <si>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</si>
  <si>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</si>
  <si>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</si>
  <si>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</si>
  <si>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</si>
  <si>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</si>
  <si>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</si>
  <si>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</si>
  <si>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</si>
  <si>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</si>
  <si>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</si>
  <si>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</si>
  <si>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</si>
  <si>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</si>
  <si>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</si>
  <si>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</si>
  <si>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</si>
  <si>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</si>
  <si>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</si>
  <si>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</si>
  <si>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</si>
  <si>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</si>
  <si>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</si>
  <si>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</si>
  <si>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</si>
  <si>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</si>
  <si>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</si>
  <si>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</si>
  <si>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</si>
  <si>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</si>
  <si>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</si>
  <si>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</si>
  <si>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</si>
  <si>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</si>
  <si>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</si>
  <si>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</si>
  <si>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</si>
  <si>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男鹿市</t>
  </si>
  <si>
    <t>男鹿みなと市民病院</t>
  </si>
  <si>
    <t>当然財務</t>
  </si>
  <si>
    <t>病院事業</t>
  </si>
  <si>
    <t>一般病院</t>
  </si>
  <si>
    <t>100床以上～200床未満</t>
  </si>
  <si>
    <t>非設置</t>
  </si>
  <si>
    <t>直営</t>
  </si>
  <si>
    <t>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</si>
  <si>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</si>
  <si>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</si>
  <si>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</si>
  <si>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</si>
  <si>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</si>
  <si>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</si>
  <si>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</si>
  <si>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</si>
  <si>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2年度も黒字決算となり、僅かではあるが累積欠損金を減らすことができた。急激な人口減少、少子高齢化の進行に伴い、今後ますます経営環境が厳しくなることが想定されるが、令和3年度も引き続き経営改善に取組、医業収支の改善を図りたい。また、市内唯一の総合病院として、地域住民の生命と健康を守るため職員一丸となって医療提供を行っていきたい。</t>
    <rPh sb="1" eb="2">
      <t>レイ</t>
    </rPh>
    <rPh sb="2" eb="3">
      <t>ワ</t>
    </rPh>
    <rPh sb="4" eb="6">
      <t>ネンド</t>
    </rPh>
    <rPh sb="7" eb="9">
      <t>クロジ</t>
    </rPh>
    <rPh sb="9" eb="11">
      <t>ケッサン</t>
    </rPh>
    <rPh sb="15" eb="16">
      <t>ワズ</t>
    </rPh>
    <rPh sb="22" eb="24">
      <t>ルイセキ</t>
    </rPh>
    <rPh sb="24" eb="27">
      <t>ケッソンキン</t>
    </rPh>
    <rPh sb="28" eb="29">
      <t>ヘ</t>
    </rPh>
    <rPh sb="38" eb="40">
      <t>キュウゲキ</t>
    </rPh>
    <rPh sb="41" eb="43">
      <t>ジンコウ</t>
    </rPh>
    <rPh sb="43" eb="45">
      <t>ゲンショウ</t>
    </rPh>
    <rPh sb="46" eb="48">
      <t>ショウシ</t>
    </rPh>
    <rPh sb="48" eb="51">
      <t>コウレイカ</t>
    </rPh>
    <rPh sb="52" eb="54">
      <t>シンコウ</t>
    </rPh>
    <rPh sb="55" eb="56">
      <t>トモナ</t>
    </rPh>
    <rPh sb="58" eb="60">
      <t>コンゴ</t>
    </rPh>
    <rPh sb="64" eb="66">
      <t>ケイエイ</t>
    </rPh>
    <rPh sb="66" eb="68">
      <t>カンキョウ</t>
    </rPh>
    <rPh sb="69" eb="70">
      <t>キビ</t>
    </rPh>
    <rPh sb="77" eb="79">
      <t>ソウテイ</t>
    </rPh>
    <rPh sb="84" eb="85">
      <t>レイ</t>
    </rPh>
    <rPh sb="85" eb="86">
      <t>ワ</t>
    </rPh>
    <rPh sb="87" eb="89">
      <t>ネンド</t>
    </rPh>
    <rPh sb="90" eb="91">
      <t>ヒ</t>
    </rPh>
    <rPh sb="92" eb="93">
      <t>ツヅ</t>
    </rPh>
    <rPh sb="94" eb="96">
      <t>ケイエイ</t>
    </rPh>
    <rPh sb="96" eb="98">
      <t>カイゼン</t>
    </rPh>
    <rPh sb="99" eb="101">
      <t>トリクミ</t>
    </rPh>
    <rPh sb="102" eb="104">
      <t>イギョウ</t>
    </rPh>
    <rPh sb="104" eb="106">
      <t>シュウシ</t>
    </rPh>
    <rPh sb="107" eb="109">
      <t>カイゼン</t>
    </rPh>
    <rPh sb="110" eb="111">
      <t>ハカ</t>
    </rPh>
    <rPh sb="118" eb="120">
      <t>シナイ</t>
    </rPh>
    <rPh sb="120" eb="122">
      <t>ユイイツ</t>
    </rPh>
    <rPh sb="123" eb="125">
      <t>ソウゴウ</t>
    </rPh>
    <rPh sb="125" eb="127">
      <t>ビョウイン</t>
    </rPh>
    <rPh sb="131" eb="133">
      <t>チイキ</t>
    </rPh>
    <rPh sb="133" eb="135">
      <t>ジュウミン</t>
    </rPh>
    <rPh sb="136" eb="138">
      <t>セイメイ</t>
    </rPh>
    <rPh sb="139" eb="141">
      <t>ケンコウ</t>
    </rPh>
    <rPh sb="142" eb="143">
      <t>マモ</t>
    </rPh>
    <rPh sb="146" eb="148">
      <t>ショクイン</t>
    </rPh>
    <rPh sb="148" eb="150">
      <t>イチガン</t>
    </rPh>
    <rPh sb="154" eb="156">
      <t>イリョウ</t>
    </rPh>
    <rPh sb="156" eb="158">
      <t>テイキョウ</t>
    </rPh>
    <rPh sb="159" eb="160">
      <t>オコナ</t>
    </rPh>
    <phoneticPr fontId="5"/>
  </si>
  <si>
    <t>　診療科目は13科を標ぼうし、145床の病床数を有する市内唯一の総合病院として医療の提供に努めている。また、救急告示病院、へき地医療の拠点として、24時間体制で医療ニーズに応えている。　　　　　　　　　　　　　　　　　　　　　　地域医療連携室を設置しており、安心して治療・ケアをうけられるよう地域の病院や診療所、施設や市町村の窓口等と連携している。</t>
    <rPh sb="1" eb="3">
      <t>シンリョウ</t>
    </rPh>
    <rPh sb="3" eb="5">
      <t>カモク</t>
    </rPh>
    <rPh sb="8" eb="9">
      <t>カ</t>
    </rPh>
    <rPh sb="10" eb="11">
      <t>ヒョウ</t>
    </rPh>
    <rPh sb="18" eb="19">
      <t>ユカ</t>
    </rPh>
    <rPh sb="20" eb="23">
      <t>ビョウショウスウ</t>
    </rPh>
    <rPh sb="24" eb="25">
      <t>ユウ</t>
    </rPh>
    <rPh sb="27" eb="29">
      <t>シナイ</t>
    </rPh>
    <rPh sb="29" eb="31">
      <t>ユイイツ</t>
    </rPh>
    <rPh sb="32" eb="34">
      <t>ソウゴウ</t>
    </rPh>
    <rPh sb="34" eb="36">
      <t>ビョウイン</t>
    </rPh>
    <rPh sb="39" eb="41">
      <t>イリョウ</t>
    </rPh>
    <rPh sb="42" eb="44">
      <t>テイキョウ</t>
    </rPh>
    <rPh sb="45" eb="46">
      <t>ツト</t>
    </rPh>
    <rPh sb="54" eb="56">
      <t>キュウキュウ</t>
    </rPh>
    <rPh sb="56" eb="58">
      <t>コクジ</t>
    </rPh>
    <rPh sb="58" eb="60">
      <t>ビョウイン</t>
    </rPh>
    <rPh sb="63" eb="64">
      <t>チ</t>
    </rPh>
    <rPh sb="64" eb="66">
      <t>イリョウ</t>
    </rPh>
    <rPh sb="67" eb="69">
      <t>キョテン</t>
    </rPh>
    <rPh sb="75" eb="77">
      <t>ジカン</t>
    </rPh>
    <rPh sb="77" eb="79">
      <t>タイセイ</t>
    </rPh>
    <rPh sb="80" eb="82">
      <t>イリョウ</t>
    </rPh>
    <rPh sb="86" eb="87">
      <t>コタ</t>
    </rPh>
    <rPh sb="114" eb="116">
      <t>チイキ</t>
    </rPh>
    <rPh sb="116" eb="118">
      <t>イリョウ</t>
    </rPh>
    <rPh sb="118" eb="120">
      <t>レンケイ</t>
    </rPh>
    <rPh sb="120" eb="121">
      <t>シツ</t>
    </rPh>
    <rPh sb="122" eb="124">
      <t>セッチ</t>
    </rPh>
    <rPh sb="129" eb="131">
      <t>アンシン</t>
    </rPh>
    <rPh sb="133" eb="135">
      <t>チリョウ</t>
    </rPh>
    <rPh sb="146" eb="148">
      <t>チイキ</t>
    </rPh>
    <rPh sb="149" eb="151">
      <t>ビョウイン</t>
    </rPh>
    <rPh sb="152" eb="155">
      <t>シンリョウショ</t>
    </rPh>
    <rPh sb="156" eb="158">
      <t>シセツ</t>
    </rPh>
    <rPh sb="159" eb="162">
      <t>シチョウソン</t>
    </rPh>
    <rPh sb="163" eb="165">
      <t>マドグチ</t>
    </rPh>
    <rPh sb="165" eb="166">
      <t>ナド</t>
    </rPh>
    <rPh sb="167" eb="169">
      <t>レンケイ</t>
    </rPh>
    <phoneticPr fontId="5"/>
  </si>
  <si>
    <t>　令和2年度は、前年度に引き続き黒字決算となった。新型コロナウイルス感染症の感染拡大の影響により外来収益が減少したものの、診療単価の適正化、訪問看護事業の立ち上げ、地域包括ケア病床の病棟化など年度後半からは経営改善の取組により医業収支の改善が見られた。　　　　                                    患者1人1日当たりの収益は、まだ類似平均を下回っているため、今後も診療単価について見直しを図っていき、収益の改善に取組、経営改善に努めていく。職員給与費対医業収益比率は前年度とほぼ変わらず、類似平均を大幅に下回っている。今後も上昇しないよう職員配置等調整を図っていく。材料費対医業収益比率は前年度より減少したものの、類似平均を上回っている。後発薬品の使用促進等材料費の削減に努めたい。　</t>
    <rPh sb="1" eb="2">
      <t>レイ</t>
    </rPh>
    <rPh sb="2" eb="3">
      <t>ワ</t>
    </rPh>
    <rPh sb="4" eb="6">
      <t>ネンド</t>
    </rPh>
    <rPh sb="8" eb="11">
      <t>ゼンネンド</t>
    </rPh>
    <rPh sb="12" eb="13">
      <t>ヒ</t>
    </rPh>
    <rPh sb="14" eb="15">
      <t>ツヅ</t>
    </rPh>
    <rPh sb="16" eb="18">
      <t>クロジ</t>
    </rPh>
    <rPh sb="18" eb="20">
      <t>ケッサン</t>
    </rPh>
    <rPh sb="25" eb="27">
      <t>シンガタ</t>
    </rPh>
    <rPh sb="34" eb="37">
      <t>カンセンショウ</t>
    </rPh>
    <rPh sb="38" eb="40">
      <t>カンセン</t>
    </rPh>
    <rPh sb="40" eb="42">
      <t>カクダイ</t>
    </rPh>
    <rPh sb="43" eb="45">
      <t>エイキョウ</t>
    </rPh>
    <rPh sb="48" eb="50">
      <t>ガイライ</t>
    </rPh>
    <rPh sb="50" eb="52">
      <t>シュウエキ</t>
    </rPh>
    <rPh sb="53" eb="55">
      <t>ゲンショウ</t>
    </rPh>
    <rPh sb="61" eb="63">
      <t>シンリョウ</t>
    </rPh>
    <rPh sb="63" eb="65">
      <t>タンカ</t>
    </rPh>
    <rPh sb="66" eb="69">
      <t>テキセイカ</t>
    </rPh>
    <rPh sb="70" eb="72">
      <t>ホウモン</t>
    </rPh>
    <rPh sb="72" eb="74">
      <t>カンゴ</t>
    </rPh>
    <rPh sb="74" eb="76">
      <t>ジギョウ</t>
    </rPh>
    <rPh sb="77" eb="78">
      <t>タ</t>
    </rPh>
    <rPh sb="79" eb="80">
      <t>ア</t>
    </rPh>
    <rPh sb="82" eb="84">
      <t>チイキ</t>
    </rPh>
    <rPh sb="84" eb="86">
      <t>ホウカツ</t>
    </rPh>
    <rPh sb="88" eb="90">
      <t>ビョウショウ</t>
    </rPh>
    <rPh sb="91" eb="93">
      <t>ビョウトウ</t>
    </rPh>
    <rPh sb="93" eb="94">
      <t>カ</t>
    </rPh>
    <rPh sb="96" eb="98">
      <t>ネンド</t>
    </rPh>
    <rPh sb="98" eb="100">
      <t>コウハン</t>
    </rPh>
    <rPh sb="103" eb="105">
      <t>ケイエイ</t>
    </rPh>
    <rPh sb="105" eb="107">
      <t>カイゼン</t>
    </rPh>
    <rPh sb="108" eb="110">
      <t>トリクミ</t>
    </rPh>
    <rPh sb="113" eb="115">
      <t>イギョウ</t>
    </rPh>
    <rPh sb="115" eb="117">
      <t>シュウシ</t>
    </rPh>
    <rPh sb="118" eb="120">
      <t>カイゼン</t>
    </rPh>
    <rPh sb="121" eb="122">
      <t>ミ</t>
    </rPh>
    <rPh sb="166" eb="168">
      <t>カンジャ</t>
    </rPh>
    <rPh sb="168" eb="170">
      <t>イチニン</t>
    </rPh>
    <rPh sb="170" eb="172">
      <t>イチニチ</t>
    </rPh>
    <rPh sb="172" eb="173">
      <t>ア</t>
    </rPh>
    <rPh sb="176" eb="178">
      <t>シュウエキ</t>
    </rPh>
    <rPh sb="182" eb="184">
      <t>ルイジ</t>
    </rPh>
    <rPh sb="184" eb="186">
      <t>ヘイキン</t>
    </rPh>
    <rPh sb="187" eb="189">
      <t>シタマワ</t>
    </rPh>
    <rPh sb="196" eb="198">
      <t>コンゴ</t>
    </rPh>
    <rPh sb="199" eb="201">
      <t>シンリョウ</t>
    </rPh>
    <rPh sb="201" eb="203">
      <t>タンカ</t>
    </rPh>
    <rPh sb="207" eb="209">
      <t>ミナオ</t>
    </rPh>
    <rPh sb="211" eb="212">
      <t>ハカ</t>
    </rPh>
    <rPh sb="217" eb="219">
      <t>シュウエキ</t>
    </rPh>
    <rPh sb="220" eb="222">
      <t>カイゼン</t>
    </rPh>
    <rPh sb="223" eb="225">
      <t>トリクミ</t>
    </rPh>
    <rPh sb="226" eb="228">
      <t>ケイエイ</t>
    </rPh>
    <rPh sb="228" eb="230">
      <t>カイゼン</t>
    </rPh>
    <rPh sb="231" eb="232">
      <t>ツト</t>
    </rPh>
    <rPh sb="237" eb="239">
      <t>ショクイン</t>
    </rPh>
    <rPh sb="239" eb="241">
      <t>キュウヨ</t>
    </rPh>
    <rPh sb="241" eb="242">
      <t>ヒ</t>
    </rPh>
    <rPh sb="242" eb="243">
      <t>タイ</t>
    </rPh>
    <rPh sb="243" eb="245">
      <t>イギョウ</t>
    </rPh>
    <rPh sb="245" eb="247">
      <t>シュウエキ</t>
    </rPh>
    <rPh sb="247" eb="249">
      <t>ヒリツ</t>
    </rPh>
    <rPh sb="250" eb="253">
      <t>ゼンネンド</t>
    </rPh>
    <rPh sb="256" eb="257">
      <t>カ</t>
    </rPh>
    <rPh sb="261" eb="263">
      <t>ルイジ</t>
    </rPh>
    <rPh sb="263" eb="265">
      <t>ヘイキン</t>
    </rPh>
    <rPh sb="266" eb="268">
      <t>オオハバ</t>
    </rPh>
    <rPh sb="269" eb="271">
      <t>シタマワ</t>
    </rPh>
    <rPh sb="276" eb="278">
      <t>コンゴ</t>
    </rPh>
    <rPh sb="279" eb="281">
      <t>ジョウショウ</t>
    </rPh>
    <rPh sb="286" eb="288">
      <t>ショクイン</t>
    </rPh>
    <rPh sb="288" eb="290">
      <t>ハイチ</t>
    </rPh>
    <rPh sb="290" eb="291">
      <t>トウ</t>
    </rPh>
    <rPh sb="291" eb="293">
      <t>チョウセイ</t>
    </rPh>
    <rPh sb="294" eb="295">
      <t>ハカ</t>
    </rPh>
    <rPh sb="300" eb="302">
      <t>ザイリョウ</t>
    </rPh>
    <rPh sb="302" eb="303">
      <t>ヒ</t>
    </rPh>
    <rPh sb="303" eb="304">
      <t>タイ</t>
    </rPh>
    <rPh sb="304" eb="306">
      <t>イギョウ</t>
    </rPh>
    <rPh sb="306" eb="308">
      <t>シュウエキ</t>
    </rPh>
    <rPh sb="308" eb="310">
      <t>ヒリツ</t>
    </rPh>
    <rPh sb="311" eb="314">
      <t>ゼンネンド</t>
    </rPh>
    <rPh sb="316" eb="318">
      <t>ゲンショウ</t>
    </rPh>
    <rPh sb="324" eb="326">
      <t>ルイジ</t>
    </rPh>
    <rPh sb="326" eb="328">
      <t>ヘイキン</t>
    </rPh>
    <rPh sb="329" eb="331">
      <t>ウワマワ</t>
    </rPh>
    <rPh sb="336" eb="337">
      <t>ゴ</t>
    </rPh>
    <rPh sb="337" eb="338">
      <t>ハツ</t>
    </rPh>
    <rPh sb="338" eb="340">
      <t>ヤクヒン</t>
    </rPh>
    <rPh sb="341" eb="343">
      <t>シヨウ</t>
    </rPh>
    <rPh sb="343" eb="345">
      <t>ソクシン</t>
    </rPh>
    <rPh sb="345" eb="346">
      <t>トウ</t>
    </rPh>
    <rPh sb="346" eb="349">
      <t>ザイリョウヒ</t>
    </rPh>
    <rPh sb="350" eb="352">
      <t>サクゲン</t>
    </rPh>
    <rPh sb="353" eb="354">
      <t>ツト</t>
    </rPh>
    <phoneticPr fontId="5"/>
  </si>
  <si>
    <t>　平成10年7月の新築移転より20年以上が経過し、老朽化が進んでいるため、有形固定資産減価償却率は類似平均よりも高い状態にある。特に空調設備は、老朽化が進んでいるため、改修計画をたて順次行っていく。　　　　　　　　　　　　　　器械備品減価償却率も類似平均を大きく上回っているため、財政状況を考慮し、慎重に医療機器の更新を行っていく。</t>
    <rPh sb="1" eb="3">
      <t>ヘイセイ</t>
    </rPh>
    <rPh sb="5" eb="6">
      <t>ネン</t>
    </rPh>
    <rPh sb="7" eb="8">
      <t>ガツ</t>
    </rPh>
    <rPh sb="9" eb="11">
      <t>シンチク</t>
    </rPh>
    <rPh sb="11" eb="13">
      <t>イテン</t>
    </rPh>
    <rPh sb="17" eb="20">
      <t>ネンイジョウ</t>
    </rPh>
    <rPh sb="21" eb="23">
      <t>ケイカ</t>
    </rPh>
    <rPh sb="25" eb="28">
      <t>ロウキュウカ</t>
    </rPh>
    <rPh sb="29" eb="30">
      <t>スス</t>
    </rPh>
    <rPh sb="37" eb="39">
      <t>ユウケイ</t>
    </rPh>
    <rPh sb="39" eb="41">
      <t>コテイ</t>
    </rPh>
    <rPh sb="41" eb="43">
      <t>シサン</t>
    </rPh>
    <rPh sb="43" eb="45">
      <t>ゲンカ</t>
    </rPh>
    <rPh sb="45" eb="47">
      <t>ショウキャク</t>
    </rPh>
    <rPh sb="47" eb="48">
      <t>リツ</t>
    </rPh>
    <rPh sb="49" eb="51">
      <t>ルイジ</t>
    </rPh>
    <rPh sb="51" eb="53">
      <t>ヘイキン</t>
    </rPh>
    <rPh sb="56" eb="57">
      <t>タカ</t>
    </rPh>
    <rPh sb="58" eb="60">
      <t>ジョウタイ</t>
    </rPh>
    <rPh sb="64" eb="65">
      <t>トク</t>
    </rPh>
    <rPh sb="66" eb="68">
      <t>クウチョウ</t>
    </rPh>
    <rPh sb="68" eb="70">
      <t>セツビ</t>
    </rPh>
    <rPh sb="72" eb="75">
      <t>ロウキュウカ</t>
    </rPh>
    <rPh sb="76" eb="77">
      <t>スス</t>
    </rPh>
    <rPh sb="84" eb="86">
      <t>カイシュウ</t>
    </rPh>
    <rPh sb="86" eb="88">
      <t>ケイカク</t>
    </rPh>
    <rPh sb="91" eb="93">
      <t>ジュンジ</t>
    </rPh>
    <rPh sb="93" eb="94">
      <t>オコナ</t>
    </rPh>
    <rPh sb="113" eb="115">
      <t>キカイ</t>
    </rPh>
    <rPh sb="115" eb="117">
      <t>ビヒン</t>
    </rPh>
    <rPh sb="117" eb="119">
      <t>ゲンカ</t>
    </rPh>
    <rPh sb="119" eb="121">
      <t>ショウキャク</t>
    </rPh>
    <rPh sb="121" eb="122">
      <t>リツ</t>
    </rPh>
    <rPh sb="123" eb="125">
      <t>ルイジ</t>
    </rPh>
    <rPh sb="125" eb="127">
      <t>ヘイキン</t>
    </rPh>
    <rPh sb="128" eb="129">
      <t>オオ</t>
    </rPh>
    <rPh sb="131" eb="133">
      <t>ウワマワ</t>
    </rPh>
    <rPh sb="140" eb="142">
      <t>ザイセイ</t>
    </rPh>
    <rPh sb="142" eb="144">
      <t>ジョウキョウ</t>
    </rPh>
    <rPh sb="145" eb="147">
      <t>コウリョ</t>
    </rPh>
    <rPh sb="149" eb="151">
      <t>シンチョウ</t>
    </rPh>
    <rPh sb="152" eb="154">
      <t>イリョウ</t>
    </rPh>
    <rPh sb="154" eb="156">
      <t>キキ</t>
    </rPh>
    <rPh sb="157" eb="159">
      <t>コウシン</t>
    </rPh>
    <rPh sb="160" eb="16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</si>
</sst>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readingOrder="1"/>
      <protection locked="0"/>
    </xf>
    <xf numFmtId="0" fontId="6" fillId="0" borderId="6" xfId="0" applyFont="1" applyBorder="1" applyAlignment="1" applyProtection="1">
      <alignment horizontal="left" vertical="top" wrapText="1" readingOrder="1"/>
      <protection locked="0"/>
    </xf>
    <xf numFmtId="0" fontId="6" fillId="0" borderId="7" xfId="0" applyFont="1" applyBorder="1" applyAlignment="1" applyProtection="1">
      <alignment horizontal="left" vertical="top" wrapText="1" readingOrder="1"/>
      <protection locked="0"/>
    </xf>
    <xf numFmtId="0" fontId="6" fillId="0" borderId="8" xfId="0" applyFont="1" applyBorder="1" applyAlignment="1" applyProtection="1">
      <alignment horizontal="left" vertical="top" wrapText="1" readingOrder="1"/>
      <protection locked="0"/>
    </xf>
    <xf numFmtId="0" fontId="6" fillId="0" borderId="0" xfId="0" applyFont="1" applyBorder="1" applyAlignment="1" applyProtection="1">
      <alignment horizontal="left" vertical="top" wrapText="1" readingOrder="1"/>
      <protection locked="0"/>
    </xf>
    <xf numFmtId="0" fontId="6" fillId="0" borderId="9" xfId="0" applyFont="1" applyBorder="1" applyAlignment="1" applyProtection="1">
      <alignment horizontal="left" vertical="top" wrapText="1" readingOrder="1"/>
      <protection locked="0"/>
    </xf>
    <xf numFmtId="0" fontId="6" fillId="0" borderId="10" xfId="0" applyFont="1" applyBorder="1" applyAlignment="1" applyProtection="1">
      <alignment horizontal="left" vertical="top" wrapText="1" readingOrder="1"/>
      <protection locked="0"/>
    </xf>
    <xf numFmtId="0" fontId="6" fillId="0" borderId="1" xfId="0" applyFont="1" applyBorder="1" applyAlignment="1" applyProtection="1">
      <alignment horizontal="left" vertical="top" wrapText="1" readingOrder="1"/>
      <protection locked="0"/>
    </xf>
    <xf numFmtId="0" fontId="6" fillId="0" borderId="11" xfId="0" applyFont="1" applyBorder="1" applyAlignment="1" applyProtection="1">
      <alignment horizontal="left" vertical="top" wrapText="1" readingOrder="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72.5</c:v>
                </c:pt>
                <c:pt idx="1">
                  <c:v>85</c:v>
                </c:pt>
                <c:pt idx="2">
                  <c:v>78.7</c:v>
                </c:pt>
                <c:pt idx="3">
                  <c:v>79.2</c:v>
                </c:pt>
                <c:pt idx="4">
                  <c:v>78.5</c:v>
                </c:pt>
              </c:numCache>
            </c:numRef>
          </c:val>
          <c:extLst>
            <c:ext xmlns:c16="http://schemas.microsoft.com/office/drawing/2014/chart" uri="{C3380CC4-5D6E-409C-BE32-E72D297353CC}">
              <c16:uniqueId val="{00000000-D419-4EF0-BE71-145D443681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D419-4EF0-BE71-145D443681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9049</c:v>
                </c:pt>
                <c:pt idx="1">
                  <c:v>8986</c:v>
                </c:pt>
                <c:pt idx="2">
                  <c:v>9584</c:v>
                </c:pt>
                <c:pt idx="3">
                  <c:v>10134</c:v>
                </c:pt>
                <c:pt idx="4">
                  <c:v>10683</c:v>
                </c:pt>
              </c:numCache>
            </c:numRef>
          </c:val>
          <c:extLst>
            <c:ext xmlns:c16="http://schemas.microsoft.com/office/drawing/2014/chart" uri="{C3380CC4-5D6E-409C-BE32-E72D297353CC}">
              <c16:uniqueId val="{00000000-3F0E-42DC-AAAB-1637FB30DF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3F0E-42DC-AAAB-1637FB30DF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29821</c:v>
                </c:pt>
                <c:pt idx="1">
                  <c:v>30692</c:v>
                </c:pt>
                <c:pt idx="2">
                  <c:v>30746</c:v>
                </c:pt>
                <c:pt idx="3">
                  <c:v>31097</c:v>
                </c:pt>
                <c:pt idx="4">
                  <c:v>32804</c:v>
                </c:pt>
              </c:numCache>
            </c:numRef>
          </c:val>
          <c:extLst>
            <c:ext xmlns:c16="http://schemas.microsoft.com/office/drawing/2014/chart" uri="{C3380CC4-5D6E-409C-BE32-E72D297353CC}">
              <c16:uniqueId val="{00000000-8852-4515-8F6F-72E3144C0D2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8852-4515-8F6F-72E3144C0D2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74.7</c:v>
                </c:pt>
                <c:pt idx="1">
                  <c:v>75.8</c:v>
                </c:pt>
                <c:pt idx="2">
                  <c:v>78.8</c:v>
                </c:pt>
                <c:pt idx="3">
                  <c:v>75.599999999999994</c:v>
                </c:pt>
                <c:pt idx="4">
                  <c:v>72.7</c:v>
                </c:pt>
              </c:numCache>
            </c:numRef>
          </c:val>
          <c:extLst>
            <c:ext xmlns:c16="http://schemas.microsoft.com/office/drawing/2014/chart" uri="{C3380CC4-5D6E-409C-BE32-E72D297353CC}">
              <c16:uniqueId val="{00000000-063E-43A0-BD30-89EAD962C7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63E-43A0-BD30-89EAD962C7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87.7</c:v>
                </c:pt>
                <c:pt idx="1">
                  <c:v>89.7</c:v>
                </c:pt>
                <c:pt idx="2">
                  <c:v>89.4</c:v>
                </c:pt>
                <c:pt idx="3">
                  <c:v>90.4</c:v>
                </c:pt>
                <c:pt idx="4">
                  <c:v>92.3</c:v>
                </c:pt>
              </c:numCache>
            </c:numRef>
          </c:val>
          <c:extLst>
            <c:ext xmlns:c16="http://schemas.microsoft.com/office/drawing/2014/chart" uri="{C3380CC4-5D6E-409C-BE32-E72D297353CC}">
              <c16:uniqueId val="{00000000-171C-43FF-AB43-2BD6A977238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71C-43FF-AB43-2BD6A977238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99.7</c:v>
                </c:pt>
                <c:pt idx="2">
                  <c:v>99.5</c:v>
                </c:pt>
                <c:pt idx="3">
                  <c:v>100.6</c:v>
                </c:pt>
                <c:pt idx="4">
                  <c:v>101.8</c:v>
                </c:pt>
              </c:numCache>
            </c:numRef>
          </c:val>
          <c:extLst>
            <c:ext xmlns:c16="http://schemas.microsoft.com/office/drawing/2014/chart" uri="{C3380CC4-5D6E-409C-BE32-E72D297353CC}">
              <c16:uniqueId val="{00000000-49DB-4F0D-B3ED-49A9AF94CD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9DB-4F0D-B3ED-49A9AF94CD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70.5</c:v>
                </c:pt>
                <c:pt idx="1">
                  <c:v>71.2</c:v>
                </c:pt>
                <c:pt idx="2">
                  <c:v>72.5</c:v>
                </c:pt>
                <c:pt idx="3">
                  <c:v>72.400000000000006</c:v>
                </c:pt>
                <c:pt idx="4">
                  <c:v>73.599999999999994</c:v>
                </c:pt>
              </c:numCache>
            </c:numRef>
          </c:val>
          <c:extLst>
            <c:ext xmlns:c16="http://schemas.microsoft.com/office/drawing/2014/chart" uri="{C3380CC4-5D6E-409C-BE32-E72D297353CC}">
              <c16:uniqueId val="{00000000-4BE7-4B21-ADDF-D2A20FD17A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4BE7-4B21-ADDF-D2A20FD17A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71.599999999999994</c:v>
                </c:pt>
                <c:pt idx="1">
                  <c:v>74.099999999999994</c:v>
                </c:pt>
                <c:pt idx="2">
                  <c:v>78.599999999999994</c:v>
                </c:pt>
                <c:pt idx="3">
                  <c:v>80.400000000000006</c:v>
                </c:pt>
                <c:pt idx="4">
                  <c:v>82.9</c:v>
                </c:pt>
              </c:numCache>
            </c:numRef>
          </c:val>
          <c:extLst>
            <c:ext xmlns:c16="http://schemas.microsoft.com/office/drawing/2014/chart" uri="{C3380CC4-5D6E-409C-BE32-E72D297353CC}">
              <c16:uniqueId val="{00000000-F93D-40B4-9A69-711D920D5A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93D-40B4-9A69-711D920D5A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42517779</c:v>
                </c:pt>
                <c:pt idx="1">
                  <c:v>42466441</c:v>
                </c:pt>
                <c:pt idx="2">
                  <c:v>42258428</c:v>
                </c:pt>
                <c:pt idx="3">
                  <c:v>41857814</c:v>
                </c:pt>
                <c:pt idx="4">
                  <c:v>42053614</c:v>
                </c:pt>
              </c:numCache>
            </c:numRef>
          </c:val>
          <c:extLst>
            <c:ext xmlns:c16="http://schemas.microsoft.com/office/drawing/2014/chart" uri="{C3380CC4-5D6E-409C-BE32-E72D297353CC}">
              <c16:uniqueId val="{00000000-F89B-4E90-BE9A-55ECF9AE02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89B-4E90-BE9A-55ECF9AE02F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20.3</c:v>
                </c:pt>
                <c:pt idx="1">
                  <c:v>20.5</c:v>
                </c:pt>
                <c:pt idx="2">
                  <c:v>19.399999999999999</c:v>
                </c:pt>
                <c:pt idx="3">
                  <c:v>21</c:v>
                </c:pt>
                <c:pt idx="4">
                  <c:v>19.7</c:v>
                </c:pt>
              </c:numCache>
            </c:numRef>
          </c:val>
          <c:extLst>
            <c:ext xmlns:c16="http://schemas.microsoft.com/office/drawing/2014/chart" uri="{C3380CC4-5D6E-409C-BE32-E72D297353CC}">
              <c16:uniqueId val="{00000000-211E-4F9E-9B52-8136853321D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211E-4F9E-9B52-8136853321D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64.3</c:v>
                </c:pt>
                <c:pt idx="1">
                  <c:v>64.5</c:v>
                </c:pt>
                <c:pt idx="2">
                  <c:v>65.900000000000006</c:v>
                </c:pt>
                <c:pt idx="3">
                  <c:v>63.3</c:v>
                </c:pt>
                <c:pt idx="4">
                  <c:v>63.4</c:v>
                </c:pt>
              </c:numCache>
            </c:numRef>
          </c:val>
          <c:extLst>
            <c:ext xmlns:c16="http://schemas.microsoft.com/office/drawing/2014/chart" uri="{C3380CC4-5D6E-409C-BE32-E72D297353CC}">
              <c16:uniqueId val="{00000000-482A-4974-9AE1-0AB93E0E0EC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82A-4974-9AE1-0AB93E0E0EC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K34"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秋田県男鹿市　男鹿みなと市民病院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100床以上～200床未満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145</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13</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透</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へ</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145</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f>データ!U6</f>
        <v>26246</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10936</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第２種該当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第２種該当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145</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145</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175</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99.9</v>
      </c>
      <c r="Q33" s="86"/>
      <c r="R33" s="86"/>
      <c r="S33" s="86"/>
      <c r="T33" s="86"/>
      <c r="U33" s="86"/>
      <c r="V33" s="86"/>
      <c r="W33" s="86"/>
      <c r="X33" s="86"/>
      <c r="Y33" s="86"/>
      <c r="Z33" s="86"/>
      <c r="AA33" s="86"/>
      <c r="AB33" s="86"/>
      <c r="AC33" s="86"/>
      <c r="AD33" s="87"/>
      <c r="AE33" s="85">
        <f>データ!AJ7</f>
        <v>99.7</v>
      </c>
      <c r="AF33" s="86"/>
      <c r="AG33" s="86"/>
      <c r="AH33" s="86"/>
      <c r="AI33" s="86"/>
      <c r="AJ33" s="86"/>
      <c r="AK33" s="86"/>
      <c r="AL33" s="86"/>
      <c r="AM33" s="86"/>
      <c r="AN33" s="86"/>
      <c r="AO33" s="86"/>
      <c r="AP33" s="86"/>
      <c r="AQ33" s="86"/>
      <c r="AR33" s="86"/>
      <c r="AS33" s="87"/>
      <c r="AT33" s="85">
        <f>データ!AK7</f>
        <v>99.5</v>
      </c>
      <c r="AU33" s="86"/>
      <c r="AV33" s="86"/>
      <c r="AW33" s="86"/>
      <c r="AX33" s="86"/>
      <c r="AY33" s="86"/>
      <c r="AZ33" s="86"/>
      <c r="BA33" s="86"/>
      <c r="BB33" s="86"/>
      <c r="BC33" s="86"/>
      <c r="BD33" s="86"/>
      <c r="BE33" s="86"/>
      <c r="BF33" s="86"/>
      <c r="BG33" s="86"/>
      <c r="BH33" s="87"/>
      <c r="BI33" s="85">
        <f>データ!AL7</f>
        <v>100.6</v>
      </c>
      <c r="BJ33" s="86"/>
      <c r="BK33" s="86"/>
      <c r="BL33" s="86"/>
      <c r="BM33" s="86"/>
      <c r="BN33" s="86"/>
      <c r="BO33" s="86"/>
      <c r="BP33" s="86"/>
      <c r="BQ33" s="86"/>
      <c r="BR33" s="86"/>
      <c r="BS33" s="86"/>
      <c r="BT33" s="86"/>
      <c r="BU33" s="86"/>
      <c r="BV33" s="86"/>
      <c r="BW33" s="87"/>
      <c r="BX33" s="85">
        <f>データ!AM7</f>
        <v>101.8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87.7</v>
      </c>
      <c r="DE33" s="86"/>
      <c r="DF33" s="86"/>
      <c r="DG33" s="86"/>
      <c r="DH33" s="86"/>
      <c r="DI33" s="86"/>
      <c r="DJ33" s="86"/>
      <c r="DK33" s="86"/>
      <c r="DL33" s="86"/>
      <c r="DM33" s="86"/>
      <c r="DN33" s="86"/>
      <c r="DO33" s="86"/>
      <c r="DP33" s="86"/>
      <c r="DQ33" s="86"/>
      <c r="DR33" s="87"/>
      <c r="DS33" s="85">
        <f>データ!AU7</f>
        <v>89.7</v>
      </c>
      <c r="DT33" s="86"/>
      <c r="DU33" s="86"/>
      <c r="DV33" s="86"/>
      <c r="DW33" s="86"/>
      <c r="DX33" s="86"/>
      <c r="DY33" s="86"/>
      <c r="DZ33" s="86"/>
      <c r="EA33" s="86"/>
      <c r="EB33" s="86"/>
      <c r="EC33" s="86"/>
      <c r="ED33" s="86"/>
      <c r="EE33" s="86"/>
      <c r="EF33" s="86"/>
      <c r="EG33" s="87"/>
      <c r="EH33" s="85">
        <f>データ!AV7</f>
        <v>89.4</v>
      </c>
      <c r="EI33" s="86"/>
      <c r="EJ33" s="86"/>
      <c r="EK33" s="86"/>
      <c r="EL33" s="86"/>
      <c r="EM33" s="86"/>
      <c r="EN33" s="86"/>
      <c r="EO33" s="86"/>
      <c r="EP33" s="86"/>
      <c r="EQ33" s="86"/>
      <c r="ER33" s="86"/>
      <c r="ES33" s="86"/>
      <c r="ET33" s="86"/>
      <c r="EU33" s="86"/>
      <c r="EV33" s="87"/>
      <c r="EW33" s="85">
        <f>データ!AW7</f>
        <v>90.4</v>
      </c>
      <c r="EX33" s="86"/>
      <c r="EY33" s="86"/>
      <c r="EZ33" s="86"/>
      <c r="FA33" s="86"/>
      <c r="FB33" s="86"/>
      <c r="FC33" s="86"/>
      <c r="FD33" s="86"/>
      <c r="FE33" s="86"/>
      <c r="FF33" s="86"/>
      <c r="FG33" s="86"/>
      <c r="FH33" s="86"/>
      <c r="FI33" s="86"/>
      <c r="FJ33" s="86"/>
      <c r="FK33" s="87"/>
      <c r="FL33" s="85">
        <f>データ!AX7</f>
        <v>92.3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74.7</v>
      </c>
      <c r="GS33" s="86"/>
      <c r="GT33" s="86"/>
      <c r="GU33" s="86"/>
      <c r="GV33" s="86"/>
      <c r="GW33" s="86"/>
      <c r="GX33" s="86"/>
      <c r="GY33" s="86"/>
      <c r="GZ33" s="86"/>
      <c r="HA33" s="86"/>
      <c r="HB33" s="86"/>
      <c r="HC33" s="86"/>
      <c r="HD33" s="86"/>
      <c r="HE33" s="86"/>
      <c r="HF33" s="87"/>
      <c r="HG33" s="85">
        <f>データ!BF7</f>
        <v>75.8</v>
      </c>
      <c r="HH33" s="86"/>
      <c r="HI33" s="86"/>
      <c r="HJ33" s="86"/>
      <c r="HK33" s="86"/>
      <c r="HL33" s="86"/>
      <c r="HM33" s="86"/>
      <c r="HN33" s="86"/>
      <c r="HO33" s="86"/>
      <c r="HP33" s="86"/>
      <c r="HQ33" s="86"/>
      <c r="HR33" s="86"/>
      <c r="HS33" s="86"/>
      <c r="HT33" s="86"/>
      <c r="HU33" s="87"/>
      <c r="HV33" s="85">
        <f>データ!BG7</f>
        <v>78.8</v>
      </c>
      <c r="HW33" s="86"/>
      <c r="HX33" s="86"/>
      <c r="HY33" s="86"/>
      <c r="HZ33" s="86"/>
      <c r="IA33" s="86"/>
      <c r="IB33" s="86"/>
      <c r="IC33" s="86"/>
      <c r="ID33" s="86"/>
      <c r="IE33" s="86"/>
      <c r="IF33" s="86"/>
      <c r="IG33" s="86"/>
      <c r="IH33" s="86"/>
      <c r="II33" s="86"/>
      <c r="IJ33" s="87"/>
      <c r="IK33" s="85">
        <f>データ!BH7</f>
        <v>75.599999999999994</v>
      </c>
      <c r="IL33" s="86"/>
      <c r="IM33" s="86"/>
      <c r="IN33" s="86"/>
      <c r="IO33" s="86"/>
      <c r="IP33" s="86"/>
      <c r="IQ33" s="86"/>
      <c r="IR33" s="86"/>
      <c r="IS33" s="86"/>
      <c r="IT33" s="86"/>
      <c r="IU33" s="86"/>
      <c r="IV33" s="86"/>
      <c r="IW33" s="86"/>
      <c r="IX33" s="86"/>
      <c r="IY33" s="87"/>
      <c r="IZ33" s="85">
        <f>データ!BI7</f>
        <v>72.7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72.5</v>
      </c>
      <c r="KG33" s="86"/>
      <c r="KH33" s="86"/>
      <c r="KI33" s="86"/>
      <c r="KJ33" s="86"/>
      <c r="KK33" s="86"/>
      <c r="KL33" s="86"/>
      <c r="KM33" s="86"/>
      <c r="KN33" s="86"/>
      <c r="KO33" s="86"/>
      <c r="KP33" s="86"/>
      <c r="KQ33" s="86"/>
      <c r="KR33" s="86"/>
      <c r="KS33" s="86"/>
      <c r="KT33" s="87"/>
      <c r="KU33" s="85">
        <f>データ!BQ7</f>
        <v>85</v>
      </c>
      <c r="KV33" s="86"/>
      <c r="KW33" s="86"/>
      <c r="KX33" s="86"/>
      <c r="KY33" s="86"/>
      <c r="KZ33" s="86"/>
      <c r="LA33" s="86"/>
      <c r="LB33" s="86"/>
      <c r="LC33" s="86"/>
      <c r="LD33" s="86"/>
      <c r="LE33" s="86"/>
      <c r="LF33" s="86"/>
      <c r="LG33" s="86"/>
      <c r="LH33" s="86"/>
      <c r="LI33" s="87"/>
      <c r="LJ33" s="85">
        <f>データ!BR7</f>
        <v>78.7</v>
      </c>
      <c r="LK33" s="86"/>
      <c r="LL33" s="86"/>
      <c r="LM33" s="86"/>
      <c r="LN33" s="86"/>
      <c r="LO33" s="86"/>
      <c r="LP33" s="86"/>
      <c r="LQ33" s="86"/>
      <c r="LR33" s="86"/>
      <c r="LS33" s="86"/>
      <c r="LT33" s="86"/>
      <c r="LU33" s="86"/>
      <c r="LV33" s="86"/>
      <c r="LW33" s="86"/>
      <c r="LX33" s="87"/>
      <c r="LY33" s="85">
        <f>データ!BS7</f>
        <v>79.2</v>
      </c>
      <c r="LZ33" s="86"/>
      <c r="MA33" s="86"/>
      <c r="MB33" s="86"/>
      <c r="MC33" s="86"/>
      <c r="MD33" s="86"/>
      <c r="ME33" s="86"/>
      <c r="MF33" s="86"/>
      <c r="MG33" s="86"/>
      <c r="MH33" s="86"/>
      <c r="MI33" s="86"/>
      <c r="MJ33" s="86"/>
      <c r="MK33" s="86"/>
      <c r="ML33" s="86"/>
      <c r="MM33" s="87"/>
      <c r="MN33" s="85">
        <f>データ!BT7</f>
        <v>78.5</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29821</v>
      </c>
      <c r="Q55" s="104"/>
      <c r="R55" s="104"/>
      <c r="S55" s="104"/>
      <c r="T55" s="104"/>
      <c r="U55" s="104"/>
      <c r="V55" s="104"/>
      <c r="W55" s="104"/>
      <c r="X55" s="104"/>
      <c r="Y55" s="104"/>
      <c r="Z55" s="104"/>
      <c r="AA55" s="104"/>
      <c r="AB55" s="104"/>
      <c r="AC55" s="104"/>
      <c r="AD55" s="105"/>
      <c r="AE55" s="103">
        <f>データ!CB7</f>
        <v>30692</v>
      </c>
      <c r="AF55" s="104"/>
      <c r="AG55" s="104"/>
      <c r="AH55" s="104"/>
      <c r="AI55" s="104"/>
      <c r="AJ55" s="104"/>
      <c r="AK55" s="104"/>
      <c r="AL55" s="104"/>
      <c r="AM55" s="104"/>
      <c r="AN55" s="104"/>
      <c r="AO55" s="104"/>
      <c r="AP55" s="104"/>
      <c r="AQ55" s="104"/>
      <c r="AR55" s="104"/>
      <c r="AS55" s="105"/>
      <c r="AT55" s="103">
        <f>データ!CC7</f>
        <v>30746</v>
      </c>
      <c r="AU55" s="104"/>
      <c r="AV55" s="104"/>
      <c r="AW55" s="104"/>
      <c r="AX55" s="104"/>
      <c r="AY55" s="104"/>
      <c r="AZ55" s="104"/>
      <c r="BA55" s="104"/>
      <c r="BB55" s="104"/>
      <c r="BC55" s="104"/>
      <c r="BD55" s="104"/>
      <c r="BE55" s="104"/>
      <c r="BF55" s="104"/>
      <c r="BG55" s="104"/>
      <c r="BH55" s="105"/>
      <c r="BI55" s="103">
        <f>データ!CD7</f>
        <v>31097</v>
      </c>
      <c r="BJ55" s="104"/>
      <c r="BK55" s="104"/>
      <c r="BL55" s="104"/>
      <c r="BM55" s="104"/>
      <c r="BN55" s="104"/>
      <c r="BO55" s="104"/>
      <c r="BP55" s="104"/>
      <c r="BQ55" s="104"/>
      <c r="BR55" s="104"/>
      <c r="BS55" s="104"/>
      <c r="BT55" s="104"/>
      <c r="BU55" s="104"/>
      <c r="BV55" s="104"/>
      <c r="BW55" s="105"/>
      <c r="BX55" s="103">
        <f>データ!CE7</f>
        <v>32804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9049</v>
      </c>
      <c r="DE55" s="104"/>
      <c r="DF55" s="104"/>
      <c r="DG55" s="104"/>
      <c r="DH55" s="104"/>
      <c r="DI55" s="104"/>
      <c r="DJ55" s="104"/>
      <c r="DK55" s="104"/>
      <c r="DL55" s="104"/>
      <c r="DM55" s="104"/>
      <c r="DN55" s="104"/>
      <c r="DO55" s="104"/>
      <c r="DP55" s="104"/>
      <c r="DQ55" s="104"/>
      <c r="DR55" s="105"/>
      <c r="DS55" s="103">
        <f>データ!CM7</f>
        <v>8986</v>
      </c>
      <c r="DT55" s="104"/>
      <c r="DU55" s="104"/>
      <c r="DV55" s="104"/>
      <c r="DW55" s="104"/>
      <c r="DX55" s="104"/>
      <c r="DY55" s="104"/>
      <c r="DZ55" s="104"/>
      <c r="EA55" s="104"/>
      <c r="EB55" s="104"/>
      <c r="EC55" s="104"/>
      <c r="ED55" s="104"/>
      <c r="EE55" s="104"/>
      <c r="EF55" s="104"/>
      <c r="EG55" s="105"/>
      <c r="EH55" s="103">
        <f>データ!CN7</f>
        <v>9584</v>
      </c>
      <c r="EI55" s="104"/>
      <c r="EJ55" s="104"/>
      <c r="EK55" s="104"/>
      <c r="EL55" s="104"/>
      <c r="EM55" s="104"/>
      <c r="EN55" s="104"/>
      <c r="EO55" s="104"/>
      <c r="EP55" s="104"/>
      <c r="EQ55" s="104"/>
      <c r="ER55" s="104"/>
      <c r="ES55" s="104"/>
      <c r="ET55" s="104"/>
      <c r="EU55" s="104"/>
      <c r="EV55" s="105"/>
      <c r="EW55" s="103">
        <f>データ!CO7</f>
        <v>10134</v>
      </c>
      <c r="EX55" s="104"/>
      <c r="EY55" s="104"/>
      <c r="EZ55" s="104"/>
      <c r="FA55" s="104"/>
      <c r="FB55" s="104"/>
      <c r="FC55" s="104"/>
      <c r="FD55" s="104"/>
      <c r="FE55" s="104"/>
      <c r="FF55" s="104"/>
      <c r="FG55" s="104"/>
      <c r="FH55" s="104"/>
      <c r="FI55" s="104"/>
      <c r="FJ55" s="104"/>
      <c r="FK55" s="105"/>
      <c r="FL55" s="103">
        <f>データ!CP7</f>
        <v>10683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64.3</v>
      </c>
      <c r="GS55" s="86"/>
      <c r="GT55" s="86"/>
      <c r="GU55" s="86"/>
      <c r="GV55" s="86"/>
      <c r="GW55" s="86"/>
      <c r="GX55" s="86"/>
      <c r="GY55" s="86"/>
      <c r="GZ55" s="86"/>
      <c r="HA55" s="86"/>
      <c r="HB55" s="86"/>
      <c r="HC55" s="86"/>
      <c r="HD55" s="86"/>
      <c r="HE55" s="86"/>
      <c r="HF55" s="87"/>
      <c r="HG55" s="85">
        <f>データ!CX7</f>
        <v>64.5</v>
      </c>
      <c r="HH55" s="86"/>
      <c r="HI55" s="86"/>
      <c r="HJ55" s="86"/>
      <c r="HK55" s="86"/>
      <c r="HL55" s="86"/>
      <c r="HM55" s="86"/>
      <c r="HN55" s="86"/>
      <c r="HO55" s="86"/>
      <c r="HP55" s="86"/>
      <c r="HQ55" s="86"/>
      <c r="HR55" s="86"/>
      <c r="HS55" s="86"/>
      <c r="HT55" s="86"/>
      <c r="HU55" s="87"/>
      <c r="HV55" s="85">
        <f>データ!CY7</f>
        <v>65.900000000000006</v>
      </c>
      <c r="HW55" s="86"/>
      <c r="HX55" s="86"/>
      <c r="HY55" s="86"/>
      <c r="HZ55" s="86"/>
      <c r="IA55" s="86"/>
      <c r="IB55" s="86"/>
      <c r="IC55" s="86"/>
      <c r="ID55" s="86"/>
      <c r="IE55" s="86"/>
      <c r="IF55" s="86"/>
      <c r="IG55" s="86"/>
      <c r="IH55" s="86"/>
      <c r="II55" s="86"/>
      <c r="IJ55" s="87"/>
      <c r="IK55" s="85">
        <f>データ!CZ7</f>
        <v>63.3</v>
      </c>
      <c r="IL55" s="86"/>
      <c r="IM55" s="86"/>
      <c r="IN55" s="86"/>
      <c r="IO55" s="86"/>
      <c r="IP55" s="86"/>
      <c r="IQ55" s="86"/>
      <c r="IR55" s="86"/>
      <c r="IS55" s="86"/>
      <c r="IT55" s="86"/>
      <c r="IU55" s="86"/>
      <c r="IV55" s="86"/>
      <c r="IW55" s="86"/>
      <c r="IX55" s="86"/>
      <c r="IY55" s="87"/>
      <c r="IZ55" s="85">
        <f>データ!DA7</f>
        <v>63.4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20.3</v>
      </c>
      <c r="KG55" s="86"/>
      <c r="KH55" s="86"/>
      <c r="KI55" s="86"/>
      <c r="KJ55" s="86"/>
      <c r="KK55" s="86"/>
      <c r="KL55" s="86"/>
      <c r="KM55" s="86"/>
      <c r="KN55" s="86"/>
      <c r="KO55" s="86"/>
      <c r="KP55" s="86"/>
      <c r="KQ55" s="86"/>
      <c r="KR55" s="86"/>
      <c r="KS55" s="86"/>
      <c r="KT55" s="87"/>
      <c r="KU55" s="85">
        <f>データ!DI7</f>
        <v>20.5</v>
      </c>
      <c r="KV55" s="86"/>
      <c r="KW55" s="86"/>
      <c r="KX55" s="86"/>
      <c r="KY55" s="86"/>
      <c r="KZ55" s="86"/>
      <c r="LA55" s="86"/>
      <c r="LB55" s="86"/>
      <c r="LC55" s="86"/>
      <c r="LD55" s="86"/>
      <c r="LE55" s="86"/>
      <c r="LF55" s="86"/>
      <c r="LG55" s="86"/>
      <c r="LH55" s="86"/>
      <c r="LI55" s="87"/>
      <c r="LJ55" s="85">
        <f>データ!DJ7</f>
        <v>19.399999999999999</v>
      </c>
      <c r="LK55" s="86"/>
      <c r="LL55" s="86"/>
      <c r="LM55" s="86"/>
      <c r="LN55" s="86"/>
      <c r="LO55" s="86"/>
      <c r="LP55" s="86"/>
      <c r="LQ55" s="86"/>
      <c r="LR55" s="86"/>
      <c r="LS55" s="86"/>
      <c r="LT55" s="86"/>
      <c r="LU55" s="86"/>
      <c r="LV55" s="86"/>
      <c r="LW55" s="86"/>
      <c r="LX55" s="87"/>
      <c r="LY55" s="85">
        <f>データ!DK7</f>
        <v>21</v>
      </c>
      <c r="LZ55" s="86"/>
      <c r="MA55" s="86"/>
      <c r="MB55" s="86"/>
      <c r="MC55" s="86"/>
      <c r="MD55" s="86"/>
      <c r="ME55" s="86"/>
      <c r="MF55" s="86"/>
      <c r="MG55" s="86"/>
      <c r="MH55" s="86"/>
      <c r="MI55" s="86"/>
      <c r="MJ55" s="86"/>
      <c r="MK55" s="86"/>
      <c r="ML55" s="86"/>
      <c r="MM55" s="87"/>
      <c r="MN55" s="85">
        <f>データ!DL7</f>
        <v>19.7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70.5</v>
      </c>
      <c r="V79" s="80"/>
      <c r="W79" s="80"/>
      <c r="X79" s="80"/>
      <c r="Y79" s="80"/>
      <c r="Z79" s="80"/>
      <c r="AA79" s="80"/>
      <c r="AB79" s="80"/>
      <c r="AC79" s="80"/>
      <c r="AD79" s="80"/>
      <c r="AE79" s="80"/>
      <c r="AF79" s="80"/>
      <c r="AG79" s="80"/>
      <c r="AH79" s="80"/>
      <c r="AI79" s="80"/>
      <c r="AJ79" s="80"/>
      <c r="AK79" s="80"/>
      <c r="AL79" s="80"/>
      <c r="AM79" s="80"/>
      <c r="AN79" s="80">
        <f>データ!DT7</f>
        <v>71.2</v>
      </c>
      <c r="AO79" s="80"/>
      <c r="AP79" s="80"/>
      <c r="AQ79" s="80"/>
      <c r="AR79" s="80"/>
      <c r="AS79" s="80"/>
      <c r="AT79" s="80"/>
      <c r="AU79" s="80"/>
      <c r="AV79" s="80"/>
      <c r="AW79" s="80"/>
      <c r="AX79" s="80"/>
      <c r="AY79" s="80"/>
      <c r="AZ79" s="80"/>
      <c r="BA79" s="80"/>
      <c r="BB79" s="80"/>
      <c r="BC79" s="80"/>
      <c r="BD79" s="80"/>
      <c r="BE79" s="80"/>
      <c r="BF79" s="80"/>
      <c r="BG79" s="80">
        <f>データ!DU7</f>
        <v>72.5</v>
      </c>
      <c r="BH79" s="80"/>
      <c r="BI79" s="80"/>
      <c r="BJ79" s="80"/>
      <c r="BK79" s="80"/>
      <c r="BL79" s="80"/>
      <c r="BM79" s="80"/>
      <c r="BN79" s="80"/>
      <c r="BO79" s="80"/>
      <c r="BP79" s="80"/>
      <c r="BQ79" s="80"/>
      <c r="BR79" s="80"/>
      <c r="BS79" s="80"/>
      <c r="BT79" s="80"/>
      <c r="BU79" s="80"/>
      <c r="BV79" s="80"/>
      <c r="BW79" s="80"/>
      <c r="BX79" s="80"/>
      <c r="BY79" s="80"/>
      <c r="BZ79" s="80">
        <f>データ!DV7</f>
        <v>72.400000000000006</v>
      </c>
      <c r="CA79" s="80"/>
      <c r="CB79" s="80"/>
      <c r="CC79" s="80"/>
      <c r="CD79" s="80"/>
      <c r="CE79" s="80"/>
      <c r="CF79" s="80"/>
      <c r="CG79" s="80"/>
      <c r="CH79" s="80"/>
      <c r="CI79" s="80"/>
      <c r="CJ79" s="80"/>
      <c r="CK79" s="80"/>
      <c r="CL79" s="80"/>
      <c r="CM79" s="80"/>
      <c r="CN79" s="80"/>
      <c r="CO79" s="80"/>
      <c r="CP79" s="80"/>
      <c r="CQ79" s="80"/>
      <c r="CR79" s="80"/>
      <c r="CS79" s="80">
        <f>データ!DW7</f>
        <v>73.599999999999994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71.599999999999994</v>
      </c>
      <c r="EP79" s="80"/>
      <c r="EQ79" s="80"/>
      <c r="ER79" s="80"/>
      <c r="ES79" s="80"/>
      <c r="ET79" s="80"/>
      <c r="EU79" s="80"/>
      <c r="EV79" s="80"/>
      <c r="EW79" s="80"/>
      <c r="EX79" s="80"/>
      <c r="EY79" s="80"/>
      <c r="EZ79" s="80"/>
      <c r="FA79" s="80"/>
      <c r="FB79" s="80"/>
      <c r="FC79" s="80"/>
      <c r="FD79" s="80"/>
      <c r="FE79" s="80"/>
      <c r="FF79" s="80"/>
      <c r="FG79" s="80"/>
      <c r="FH79" s="80">
        <f>データ!EE7</f>
        <v>74.099999999999994</v>
      </c>
      <c r="FI79" s="80"/>
      <c r="FJ79" s="80"/>
      <c r="FK79" s="80"/>
      <c r="FL79" s="80"/>
      <c r="FM79" s="80"/>
      <c r="FN79" s="80"/>
      <c r="FO79" s="80"/>
      <c r="FP79" s="80"/>
      <c r="FQ79" s="80"/>
      <c r="FR79" s="80"/>
      <c r="FS79" s="80"/>
      <c r="FT79" s="80"/>
      <c r="FU79" s="80"/>
      <c r="FV79" s="80"/>
      <c r="FW79" s="80"/>
      <c r="FX79" s="80"/>
      <c r="FY79" s="80"/>
      <c r="FZ79" s="80"/>
      <c r="GA79" s="80">
        <f>データ!EF7</f>
        <v>78.599999999999994</v>
      </c>
      <c r="GB79" s="80"/>
      <c r="GC79" s="80"/>
      <c r="GD79" s="80"/>
      <c r="GE79" s="80"/>
      <c r="GF79" s="80"/>
      <c r="GG79" s="80"/>
      <c r="GH79" s="80"/>
      <c r="GI79" s="80"/>
      <c r="GJ79" s="80"/>
      <c r="GK79" s="80"/>
      <c r="GL79" s="80"/>
      <c r="GM79" s="80"/>
      <c r="GN79" s="80"/>
      <c r="GO79" s="80"/>
      <c r="GP79" s="80"/>
      <c r="GQ79" s="80"/>
      <c r="GR79" s="80"/>
      <c r="GS79" s="80"/>
      <c r="GT79" s="80">
        <f>データ!EG7</f>
        <v>80.400000000000006</v>
      </c>
      <c r="GU79" s="80"/>
      <c r="GV79" s="80"/>
      <c r="GW79" s="80"/>
      <c r="GX79" s="80"/>
      <c r="GY79" s="80"/>
      <c r="GZ79" s="80"/>
      <c r="HA79" s="80"/>
      <c r="HB79" s="80"/>
      <c r="HC79" s="80"/>
      <c r="HD79" s="80"/>
      <c r="HE79" s="80"/>
      <c r="HF79" s="80"/>
      <c r="HG79" s="80"/>
      <c r="HH79" s="80"/>
      <c r="HI79" s="80"/>
      <c r="HJ79" s="80"/>
      <c r="HK79" s="80"/>
      <c r="HL79" s="80"/>
      <c r="HM79" s="80">
        <f>データ!EH7</f>
        <v>82.9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42517779</v>
      </c>
      <c r="JK79" s="79"/>
      <c r="JL79" s="79"/>
      <c r="JM79" s="79"/>
      <c r="JN79" s="79"/>
      <c r="JO79" s="79"/>
      <c r="JP79" s="79"/>
      <c r="JQ79" s="79"/>
      <c r="JR79" s="79"/>
      <c r="JS79" s="79"/>
      <c r="JT79" s="79"/>
      <c r="JU79" s="79"/>
      <c r="JV79" s="79"/>
      <c r="JW79" s="79"/>
      <c r="JX79" s="79"/>
      <c r="JY79" s="79"/>
      <c r="JZ79" s="79"/>
      <c r="KA79" s="79"/>
      <c r="KB79" s="79"/>
      <c r="KC79" s="79">
        <f>データ!EP7</f>
        <v>42466441</v>
      </c>
      <c r="KD79" s="79"/>
      <c r="KE79" s="79"/>
      <c r="KF79" s="79"/>
      <c r="KG79" s="79"/>
      <c r="KH79" s="79"/>
      <c r="KI79" s="79"/>
      <c r="KJ79" s="79"/>
      <c r="KK79" s="79"/>
      <c r="KL79" s="79"/>
      <c r="KM79" s="79"/>
      <c r="KN79" s="79"/>
      <c r="KO79" s="79"/>
      <c r="KP79" s="79"/>
      <c r="KQ79" s="79"/>
      <c r="KR79" s="79"/>
      <c r="KS79" s="79"/>
      <c r="KT79" s="79"/>
      <c r="KU79" s="79"/>
      <c r="KV79" s="79">
        <f>データ!EQ7</f>
        <v>42258428</v>
      </c>
      <c r="KW79" s="79"/>
      <c r="KX79" s="79"/>
      <c r="KY79" s="79"/>
      <c r="KZ79" s="79"/>
      <c r="LA79" s="79"/>
      <c r="LB79" s="79"/>
      <c r="LC79" s="79"/>
      <c r="LD79" s="79"/>
      <c r="LE79" s="79"/>
      <c r="LF79" s="79"/>
      <c r="LG79" s="79"/>
      <c r="LH79" s="79"/>
      <c r="LI79" s="79"/>
      <c r="LJ79" s="79"/>
      <c r="LK79" s="79"/>
      <c r="LL79" s="79"/>
      <c r="LM79" s="79"/>
      <c r="LN79" s="79"/>
      <c r="LO79" s="79">
        <f>データ!ER7</f>
        <v>41857814</v>
      </c>
      <c r="LP79" s="79"/>
      <c r="LQ79" s="79"/>
      <c r="LR79" s="79"/>
      <c r="LS79" s="79"/>
      <c r="LT79" s="79"/>
      <c r="LU79" s="79"/>
      <c r="LV79" s="79"/>
      <c r="LW79" s="79"/>
      <c r="LX79" s="79"/>
      <c r="LY79" s="79"/>
      <c r="LZ79" s="79"/>
      <c r="MA79" s="79"/>
      <c r="MB79" s="79"/>
      <c r="MC79" s="79"/>
      <c r="MD79" s="79"/>
      <c r="ME79" s="79"/>
      <c r="MF79" s="79"/>
      <c r="MG79" s="79"/>
      <c r="MH79" s="79">
        <f>データ!ES7</f>
        <v>42053614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RpDwWxU+VzBpZ+kkqQo49GjKHh1dgbSYBwDfYfqXs7+8Mkf7V49Op+SkeyLVrXV//kr+FyumVNOmfuBLMVzA==" saltValue="09j8d8puJemz5ERQCDjGY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52060</v>
      </c>
      <c r="D6" s="63">
        <f t="shared" si="2"/>
        <v>46</v>
      </c>
      <c r="E6" s="63">
        <f t="shared" si="2"/>
        <v>6</v>
      </c>
      <c r="F6" s="63">
        <f t="shared" si="2"/>
        <v>0</v>
      </c>
      <c r="G6" s="63">
        <f t="shared" si="2"/>
        <v>1</v>
      </c>
      <c r="H6" s="170" t="str">
        <f>IF(H8&lt;&gt;I8,H8,"")&amp;IF(I8&lt;&gt;J8,I8,"")&amp;"　"&amp;J8</f>
        <v>秋田県男鹿市　男鹿みなと市民病院</v>
      </c>
      <c r="I6" s="171"/>
      <c r="J6" s="172"/>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13</v>
      </c>
      <c r="R6" s="63" t="str">
        <f t="shared" si="3"/>
        <v>-</v>
      </c>
      <c r="S6" s="63" t="str">
        <f t="shared" si="3"/>
        <v>透</v>
      </c>
      <c r="T6" s="63" t="str">
        <f t="shared" si="3"/>
        <v>救 臨 へ</v>
      </c>
      <c r="U6" s="64">
        <f>U8</f>
        <v>26246</v>
      </c>
      <c r="V6" s="64">
        <f>V8</f>
        <v>10936</v>
      </c>
      <c r="W6" s="63" t="str">
        <f>W8</f>
        <v>第２種該当</v>
      </c>
      <c r="X6" s="63" t="str">
        <f>X8</f>
        <v>第２種該当</v>
      </c>
      <c r="Y6" s="63" t="str">
        <f t="shared" si="3"/>
        <v>１０：１</v>
      </c>
      <c r="Z6" s="64">
        <f t="shared" si="3"/>
        <v>145</v>
      </c>
      <c r="AA6" s="64" t="str">
        <f t="shared" si="3"/>
        <v>-</v>
      </c>
      <c r="AB6" s="64" t="str">
        <f t="shared" si="3"/>
        <v>-</v>
      </c>
      <c r="AC6" s="64" t="str">
        <f t="shared" si="3"/>
        <v>-</v>
      </c>
      <c r="AD6" s="64" t="str">
        <f t="shared" si="3"/>
        <v>-</v>
      </c>
      <c r="AE6" s="64">
        <f t="shared" si="3"/>
        <v>145</v>
      </c>
      <c r="AF6" s="64">
        <f t="shared" si="3"/>
        <v>145</v>
      </c>
      <c r="AG6" s="64" t="str">
        <f t="shared" si="3"/>
        <v>-</v>
      </c>
      <c r="AH6" s="64">
        <f t="shared" si="3"/>
        <v>145</v>
      </c>
      <c r="AI6" s="65">
        <f>IF(AI8="-",NA(),AI8)</f>
        <v>99.9</v>
      </c>
      <c r="AJ6" s="65">
        <f t="shared" ref="AJ6:AR6" si="4">IF(AJ8="-",NA(),AJ8)</f>
        <v>99.7</v>
      </c>
      <c r="AK6" s="65">
        <f t="shared" si="4"/>
        <v>99.5</v>
      </c>
      <c r="AL6" s="65">
        <f t="shared" si="4"/>
        <v>100.6</v>
      </c>
      <c r="AM6" s="65">
        <f t="shared" si="4"/>
        <v>101.8</v>
      </c>
      <c r="AN6" s="65">
        <f t="shared" si="4"/>
        <v>96.7</v>
      </c>
      <c r="AO6" s="65">
        <f t="shared" si="4"/>
        <v>96.6</v>
      </c>
      <c r="AP6" s="65">
        <f t="shared" si="4"/>
        <v>97.2</v>
      </c>
      <c r="AQ6" s="65">
        <f t="shared" si="4"/>
        <v>96.9</v>
      </c>
      <c r="AR6" s="65">
        <f t="shared" si="4"/>
        <v>100.6</v>
      </c>
      <c r="AS6" s="65" t="str">
        <f>IF(AS8="-","【-】","【"&amp;SUBSTITUTE(TEXT(AS8,"#,##0.0"),"-","△")&amp;"】")</f>
        <v>【102.5】</v>
      </c>
      <c r="AT6" s="65">
        <f>IF(AT8="-",NA(),AT8)</f>
        <v>87.7</v>
      </c>
      <c r="AU6" s="65">
        <f t="shared" ref="AU6:BC6" si="5">IF(AU8="-",NA(),AU8)</f>
        <v>89.7</v>
      </c>
      <c r="AV6" s="65">
        <f t="shared" si="5"/>
        <v>89.4</v>
      </c>
      <c r="AW6" s="65">
        <f t="shared" si="5"/>
        <v>90.4</v>
      </c>
      <c r="AX6" s="65">
        <f t="shared" si="5"/>
        <v>92.3</v>
      </c>
      <c r="AY6" s="65">
        <f t="shared" si="5"/>
        <v>84.2</v>
      </c>
      <c r="AZ6" s="65">
        <f t="shared" si="5"/>
        <v>83.9</v>
      </c>
      <c r="BA6" s="65">
        <f t="shared" si="5"/>
        <v>84</v>
      </c>
      <c r="BB6" s="65">
        <f t="shared" si="5"/>
        <v>84.3</v>
      </c>
      <c r="BC6" s="65">
        <f t="shared" si="5"/>
        <v>80.7</v>
      </c>
      <c r="BD6" s="65" t="str">
        <f>IF(BD8="-","【-】","【"&amp;SUBSTITUTE(TEXT(BD8,"#,##0.0"),"-","△")&amp;"】")</f>
        <v>【84.7】</v>
      </c>
      <c r="BE6" s="65">
        <f>IF(BE8="-",NA(),BE8)</f>
        <v>74.7</v>
      </c>
      <c r="BF6" s="65">
        <f t="shared" ref="BF6:BN6" si="6">IF(BF8="-",NA(),BF8)</f>
        <v>75.8</v>
      </c>
      <c r="BG6" s="65">
        <f t="shared" si="6"/>
        <v>78.8</v>
      </c>
      <c r="BH6" s="65">
        <f t="shared" si="6"/>
        <v>75.599999999999994</v>
      </c>
      <c r="BI6" s="65">
        <f t="shared" si="6"/>
        <v>72.7</v>
      </c>
      <c r="BJ6" s="65">
        <f t="shared" si="6"/>
        <v>119.5</v>
      </c>
      <c r="BK6" s="65">
        <f t="shared" si="6"/>
        <v>116.9</v>
      </c>
      <c r="BL6" s="65">
        <f t="shared" si="6"/>
        <v>117.1</v>
      </c>
      <c r="BM6" s="65">
        <f t="shared" si="6"/>
        <v>120.5</v>
      </c>
      <c r="BN6" s="65">
        <f t="shared" si="6"/>
        <v>124.2</v>
      </c>
      <c r="BO6" s="65" t="str">
        <f>IF(BO8="-","【-】","【"&amp;SUBSTITUTE(TEXT(BO8,"#,##0.0"),"-","△")&amp;"】")</f>
        <v>【69.3】</v>
      </c>
      <c r="BP6" s="65">
        <f>IF(BP8="-",NA(),BP8)</f>
        <v>72.5</v>
      </c>
      <c r="BQ6" s="65">
        <f t="shared" ref="BQ6:BY6" si="7">IF(BQ8="-",NA(),BQ8)</f>
        <v>85</v>
      </c>
      <c r="BR6" s="65">
        <f t="shared" si="7"/>
        <v>78.7</v>
      </c>
      <c r="BS6" s="65">
        <f t="shared" si="7"/>
        <v>79.2</v>
      </c>
      <c r="BT6" s="65">
        <f t="shared" si="7"/>
        <v>78.5</v>
      </c>
      <c r="BU6" s="65">
        <f t="shared" si="7"/>
        <v>69.8</v>
      </c>
      <c r="BV6" s="65">
        <f t="shared" si="7"/>
        <v>69.7</v>
      </c>
      <c r="BW6" s="65">
        <f t="shared" si="7"/>
        <v>70.099999999999994</v>
      </c>
      <c r="BX6" s="65">
        <f t="shared" si="7"/>
        <v>70.400000000000006</v>
      </c>
      <c r="BY6" s="65">
        <f t="shared" si="7"/>
        <v>65.8</v>
      </c>
      <c r="BZ6" s="65" t="str">
        <f>IF(BZ8="-","【-】","【"&amp;SUBSTITUTE(TEXT(BZ8,"#,##0.0"),"-","△")&amp;"】")</f>
        <v>【67.2】</v>
      </c>
      <c r="CA6" s="66">
        <f>IF(CA8="-",NA(),CA8)</f>
        <v>29821</v>
      </c>
      <c r="CB6" s="66">
        <f t="shared" ref="CB6:CJ6" si="8">IF(CB8="-",NA(),CB8)</f>
        <v>30692</v>
      </c>
      <c r="CC6" s="66">
        <f t="shared" si="8"/>
        <v>30746</v>
      </c>
      <c r="CD6" s="66">
        <f t="shared" si="8"/>
        <v>31097</v>
      </c>
      <c r="CE6" s="66">
        <f t="shared" si="8"/>
        <v>32804</v>
      </c>
      <c r="CF6" s="66">
        <f t="shared" si="8"/>
        <v>33492</v>
      </c>
      <c r="CG6" s="66">
        <f t="shared" si="8"/>
        <v>34136</v>
      </c>
      <c r="CH6" s="66">
        <f t="shared" si="8"/>
        <v>34924</v>
      </c>
      <c r="CI6" s="66">
        <f t="shared" si="8"/>
        <v>35788</v>
      </c>
      <c r="CJ6" s="66">
        <f t="shared" si="8"/>
        <v>37855</v>
      </c>
      <c r="CK6" s="65" t="str">
        <f>IF(CK8="-","【-】","【"&amp;SUBSTITUTE(TEXT(CK8,"#,##0"),"-","△")&amp;"】")</f>
        <v>【56,733】</v>
      </c>
      <c r="CL6" s="66">
        <f>IF(CL8="-",NA(),CL8)</f>
        <v>9049</v>
      </c>
      <c r="CM6" s="66">
        <f t="shared" ref="CM6:CU6" si="9">IF(CM8="-",NA(),CM8)</f>
        <v>8986</v>
      </c>
      <c r="CN6" s="66">
        <f t="shared" si="9"/>
        <v>9584</v>
      </c>
      <c r="CO6" s="66">
        <f t="shared" si="9"/>
        <v>10134</v>
      </c>
      <c r="CP6" s="66">
        <f t="shared" si="9"/>
        <v>10683</v>
      </c>
      <c r="CQ6" s="66">
        <f t="shared" si="9"/>
        <v>9976</v>
      </c>
      <c r="CR6" s="66">
        <f t="shared" si="9"/>
        <v>10130</v>
      </c>
      <c r="CS6" s="66">
        <f t="shared" si="9"/>
        <v>10244</v>
      </c>
      <c r="CT6" s="66">
        <f t="shared" si="9"/>
        <v>10602</v>
      </c>
      <c r="CU6" s="66">
        <f t="shared" si="9"/>
        <v>11234</v>
      </c>
      <c r="CV6" s="65" t="str">
        <f>IF(CV8="-","【-】","【"&amp;SUBSTITUTE(TEXT(CV8,"#,##0"),"-","△")&amp;"】")</f>
        <v>【16,778】</v>
      </c>
      <c r="CW6" s="65">
        <f>IF(CW8="-",NA(),CW8)</f>
        <v>64.3</v>
      </c>
      <c r="CX6" s="65">
        <f t="shared" ref="CX6:DF6" si="10">IF(CX8="-",NA(),CX8)</f>
        <v>64.5</v>
      </c>
      <c r="CY6" s="65">
        <f t="shared" si="10"/>
        <v>65.900000000000006</v>
      </c>
      <c r="CZ6" s="65">
        <f t="shared" si="10"/>
        <v>63.3</v>
      </c>
      <c r="DA6" s="65">
        <f t="shared" si="10"/>
        <v>63.4</v>
      </c>
      <c r="DB6" s="65">
        <f t="shared" si="10"/>
        <v>63.4</v>
      </c>
      <c r="DC6" s="65">
        <f t="shared" si="10"/>
        <v>63.4</v>
      </c>
      <c r="DD6" s="65">
        <f t="shared" si="10"/>
        <v>63.7</v>
      </c>
      <c r="DE6" s="65">
        <f t="shared" si="10"/>
        <v>63.3</v>
      </c>
      <c r="DF6" s="65">
        <f t="shared" si="10"/>
        <v>68.5</v>
      </c>
      <c r="DG6" s="65" t="str">
        <f>IF(DG8="-","【-】","【"&amp;SUBSTITUTE(TEXT(DG8,"#,##0.0"),"-","△")&amp;"】")</f>
        <v>【58.8】</v>
      </c>
      <c r="DH6" s="65">
        <f>IF(DH8="-",NA(),DH8)</f>
        <v>20.3</v>
      </c>
      <c r="DI6" s="65">
        <f t="shared" ref="DI6:DQ6" si="11">IF(DI8="-",NA(),DI8)</f>
        <v>20.5</v>
      </c>
      <c r="DJ6" s="65">
        <f t="shared" si="11"/>
        <v>19.399999999999999</v>
      </c>
      <c r="DK6" s="65">
        <f t="shared" si="11"/>
        <v>21</v>
      </c>
      <c r="DL6" s="65">
        <f t="shared" si="11"/>
        <v>19.7</v>
      </c>
      <c r="DM6" s="65">
        <f t="shared" si="11"/>
        <v>18.7</v>
      </c>
      <c r="DN6" s="65">
        <f t="shared" si="11"/>
        <v>18.3</v>
      </c>
      <c r="DO6" s="65">
        <f t="shared" si="11"/>
        <v>17.7</v>
      </c>
      <c r="DP6" s="65">
        <f t="shared" si="11"/>
        <v>17.5</v>
      </c>
      <c r="DQ6" s="65">
        <f t="shared" si="11"/>
        <v>17.5</v>
      </c>
      <c r="DR6" s="65" t="str">
        <f>IF(DR8="-","【-】","【"&amp;SUBSTITUTE(TEXT(DR8,"#,##0.0"),"-","△")&amp;"】")</f>
        <v>【24.8】</v>
      </c>
      <c r="DS6" s="65">
        <f>IF(DS8="-",NA(),DS8)</f>
        <v>70.5</v>
      </c>
      <c r="DT6" s="65">
        <f t="shared" ref="DT6:EB6" si="12">IF(DT8="-",NA(),DT8)</f>
        <v>71.2</v>
      </c>
      <c r="DU6" s="65">
        <f t="shared" si="12"/>
        <v>72.5</v>
      </c>
      <c r="DV6" s="65">
        <f t="shared" si="12"/>
        <v>72.400000000000006</v>
      </c>
      <c r="DW6" s="65">
        <f t="shared" si="12"/>
        <v>73.599999999999994</v>
      </c>
      <c r="DX6" s="65">
        <f t="shared" si="12"/>
        <v>52.5</v>
      </c>
      <c r="DY6" s="65">
        <f t="shared" si="12"/>
        <v>53.5</v>
      </c>
      <c r="DZ6" s="65">
        <f t="shared" si="12"/>
        <v>54.1</v>
      </c>
      <c r="EA6" s="65">
        <f t="shared" si="12"/>
        <v>54.6</v>
      </c>
      <c r="EB6" s="65">
        <f t="shared" si="12"/>
        <v>56.9</v>
      </c>
      <c r="EC6" s="65" t="str">
        <f>IF(EC8="-","【-】","【"&amp;SUBSTITUTE(TEXT(EC8,"#,##0.0"),"-","△")&amp;"】")</f>
        <v>【54.8】</v>
      </c>
      <c r="ED6" s="65">
        <f>IF(ED8="-",NA(),ED8)</f>
        <v>71.599999999999994</v>
      </c>
      <c r="EE6" s="65">
        <f t="shared" ref="EE6:EM6" si="13">IF(EE8="-",NA(),EE8)</f>
        <v>74.099999999999994</v>
      </c>
      <c r="EF6" s="65">
        <f t="shared" si="13"/>
        <v>78.599999999999994</v>
      </c>
      <c r="EG6" s="65">
        <f t="shared" si="13"/>
        <v>80.400000000000006</v>
      </c>
      <c r="EH6" s="65">
        <f t="shared" si="13"/>
        <v>82.9</v>
      </c>
      <c r="EI6" s="65">
        <f t="shared" si="13"/>
        <v>69.7</v>
      </c>
      <c r="EJ6" s="65">
        <f t="shared" si="13"/>
        <v>71.3</v>
      </c>
      <c r="EK6" s="65">
        <f t="shared" si="13"/>
        <v>71.400000000000006</v>
      </c>
      <c r="EL6" s="65">
        <f t="shared" si="13"/>
        <v>71.7</v>
      </c>
      <c r="EM6" s="65">
        <f t="shared" si="13"/>
        <v>72.900000000000006</v>
      </c>
      <c r="EN6" s="65" t="str">
        <f>IF(EN8="-","【-】","【"&amp;SUBSTITUTE(TEXT(EN8,"#,##0.0"),"-","△")&amp;"】")</f>
        <v>【70.3】</v>
      </c>
      <c r="EO6" s="66">
        <f>IF(EO8="-",NA(),EO8)</f>
        <v>42517779</v>
      </c>
      <c r="EP6" s="66">
        <f t="shared" ref="EP6:EX6" si="14">IF(EP8="-",NA(),EP8)</f>
        <v>42466441</v>
      </c>
      <c r="EQ6" s="66">
        <f t="shared" si="14"/>
        <v>42258428</v>
      </c>
      <c r="ER6" s="66">
        <f t="shared" si="14"/>
        <v>41857814</v>
      </c>
      <c r="ES6" s="66">
        <f t="shared" si="14"/>
        <v>42053614</v>
      </c>
      <c r="ET6" s="66">
        <f t="shared" si="14"/>
        <v>37752628</v>
      </c>
      <c r="EU6" s="66">
        <f t="shared" si="14"/>
        <v>39094598</v>
      </c>
      <c r="EV6" s="66">
        <f t="shared" si="14"/>
        <v>40683727</v>
      </c>
      <c r="EW6" s="66">
        <f t="shared" si="14"/>
        <v>41891213</v>
      </c>
      <c r="EX6" s="66">
        <f t="shared" si="14"/>
        <v>42806727</v>
      </c>
      <c r="EY6" s="66" t="str">
        <f>IF(EY8="-","【-】","【"&amp;SUBSTITUTE(TEXT(EY8,"#,##0"),"-","△")&amp;"】")</f>
        <v>【49,168,683】</v>
      </c>
    </row>
    <row r="7" spans="1:155" s="67" customFormat="1" x14ac:dyDescent="0.15">
      <c r="A7" s="48" t="s">
        <v>155</v>
      </c>
      <c r="B7" s="63">
        <f t="shared" ref="B7:AH7" si="15">B8</f>
        <v>2020</v>
      </c>
      <c r="C7" s="63">
        <f t="shared" si="15"/>
        <v>52060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13</v>
      </c>
      <c r="R7" s="63" t="str">
        <f t="shared" si="15"/>
        <v>-</v>
      </c>
      <c r="S7" s="63" t="str">
        <f t="shared" si="15"/>
        <v>透</v>
      </c>
      <c r="T7" s="63" t="str">
        <f t="shared" si="15"/>
        <v>救 臨 へ</v>
      </c>
      <c r="U7" s="64">
        <f>U8</f>
        <v>26246</v>
      </c>
      <c r="V7" s="64">
        <f>V8</f>
        <v>10936</v>
      </c>
      <c r="W7" s="63" t="str">
        <f>W8</f>
        <v>第２種該当</v>
      </c>
      <c r="X7" s="63" t="str">
        <f t="shared" si="15"/>
        <v>第２種該当</v>
      </c>
      <c r="Y7" s="63" t="str">
        <f t="shared" si="15"/>
        <v>１０：１</v>
      </c>
      <c r="Z7" s="64">
        <f t="shared" si="15"/>
        <v>145</v>
      </c>
      <c r="AA7" s="64" t="str">
        <f t="shared" si="15"/>
        <v>-</v>
      </c>
      <c r="AB7" s="64" t="str">
        <f t="shared" si="15"/>
        <v>-</v>
      </c>
      <c r="AC7" s="64" t="str">
        <f t="shared" si="15"/>
        <v>-</v>
      </c>
      <c r="AD7" s="64" t="str">
        <f t="shared" si="15"/>
        <v>-</v>
      </c>
      <c r="AE7" s="64">
        <f t="shared" si="15"/>
        <v>145</v>
      </c>
      <c r="AF7" s="64">
        <f t="shared" si="15"/>
        <v>145</v>
      </c>
      <c r="AG7" s="64" t="str">
        <f t="shared" si="15"/>
        <v>-</v>
      </c>
      <c r="AH7" s="64">
        <f t="shared" si="15"/>
        <v>145</v>
      </c>
      <c r="AI7" s="65">
        <f>AI8</f>
        <v>99.9</v>
      </c>
      <c r="AJ7" s="65">
        <f t="shared" ref="AJ7:AR7" si="16">AJ8</f>
        <v>99.7</v>
      </c>
      <c r="AK7" s="65">
        <f t="shared" si="16"/>
        <v>99.5</v>
      </c>
      <c r="AL7" s="65">
        <f t="shared" si="16"/>
        <v>100.6</v>
      </c>
      <c r="AM7" s="65">
        <f t="shared" si="16"/>
        <v>101.8</v>
      </c>
      <c r="AN7" s="65">
        <f t="shared" si="16"/>
        <v>96.7</v>
      </c>
      <c r="AO7" s="65">
        <f t="shared" si="16"/>
        <v>96.6</v>
      </c>
      <c r="AP7" s="65">
        <f t="shared" si="16"/>
        <v>97.2</v>
      </c>
      <c r="AQ7" s="65">
        <f t="shared" si="16"/>
        <v>96.9</v>
      </c>
      <c r="AR7" s="65">
        <f t="shared" si="16"/>
        <v>100.6</v>
      </c>
      <c r="AS7" s="65"/>
      <c r="AT7" s="65">
        <f>AT8</f>
        <v>87.7</v>
      </c>
      <c r="AU7" s="65">
        <f t="shared" ref="AU7:BC7" si="17">AU8</f>
        <v>89.7</v>
      </c>
      <c r="AV7" s="65">
        <f t="shared" si="17"/>
        <v>89.4</v>
      </c>
      <c r="AW7" s="65">
        <f t="shared" si="17"/>
        <v>90.4</v>
      </c>
      <c r="AX7" s="65">
        <f t="shared" si="17"/>
        <v>92.3</v>
      </c>
      <c r="AY7" s="65">
        <f t="shared" si="17"/>
        <v>84.2</v>
      </c>
      <c r="AZ7" s="65">
        <f t="shared" si="17"/>
        <v>83.9</v>
      </c>
      <c r="BA7" s="65">
        <f t="shared" si="17"/>
        <v>84</v>
      </c>
      <c r="BB7" s="65">
        <f t="shared" si="17"/>
        <v>84.3</v>
      </c>
      <c r="BC7" s="65">
        <f t="shared" si="17"/>
        <v>80.7</v>
      </c>
      <c r="BD7" s="65"/>
      <c r="BE7" s="65">
        <f>BE8</f>
        <v>74.7</v>
      </c>
      <c r="BF7" s="65">
        <f t="shared" ref="BF7:BN7" si="18">BF8</f>
        <v>75.8</v>
      </c>
      <c r="BG7" s="65">
        <f t="shared" si="18"/>
        <v>78.8</v>
      </c>
      <c r="BH7" s="65">
        <f t="shared" si="18"/>
        <v>75.599999999999994</v>
      </c>
      <c r="BI7" s="65">
        <f t="shared" si="18"/>
        <v>72.7</v>
      </c>
      <c r="BJ7" s="65">
        <f t="shared" si="18"/>
        <v>119.5</v>
      </c>
      <c r="BK7" s="65">
        <f t="shared" si="18"/>
        <v>116.9</v>
      </c>
      <c r="BL7" s="65">
        <f t="shared" si="18"/>
        <v>117.1</v>
      </c>
      <c r="BM7" s="65">
        <f t="shared" si="18"/>
        <v>120.5</v>
      </c>
      <c r="BN7" s="65">
        <f t="shared" si="18"/>
        <v>124.2</v>
      </c>
      <c r="BO7" s="65"/>
      <c r="BP7" s="65">
        <f>BP8</f>
        <v>72.5</v>
      </c>
      <c r="BQ7" s="65">
        <f t="shared" ref="BQ7:BY7" si="19">BQ8</f>
        <v>85</v>
      </c>
      <c r="BR7" s="65">
        <f t="shared" si="19"/>
        <v>78.7</v>
      </c>
      <c r="BS7" s="65">
        <f t="shared" si="19"/>
        <v>79.2</v>
      </c>
      <c r="BT7" s="65">
        <f t="shared" si="19"/>
        <v>78.5</v>
      </c>
      <c r="BU7" s="65">
        <f t="shared" si="19"/>
        <v>69.8</v>
      </c>
      <c r="BV7" s="65">
        <f t="shared" si="19"/>
        <v>69.7</v>
      </c>
      <c r="BW7" s="65">
        <f t="shared" si="19"/>
        <v>70.099999999999994</v>
      </c>
      <c r="BX7" s="65">
        <f t="shared" si="19"/>
        <v>70.400000000000006</v>
      </c>
      <c r="BY7" s="65">
        <f t="shared" si="19"/>
        <v>65.8</v>
      </c>
      <c r="BZ7" s="65"/>
      <c r="CA7" s="66">
        <f>CA8</f>
        <v>29821</v>
      </c>
      <c r="CB7" s="66">
        <f t="shared" ref="CB7:CJ7" si="20">CB8</f>
        <v>30692</v>
      </c>
      <c r="CC7" s="66">
        <f t="shared" si="20"/>
        <v>30746</v>
      </c>
      <c r="CD7" s="66">
        <f t="shared" si="20"/>
        <v>31097</v>
      </c>
      <c r="CE7" s="66">
        <f t="shared" si="20"/>
        <v>32804</v>
      </c>
      <c r="CF7" s="66">
        <f t="shared" si="20"/>
        <v>33492</v>
      </c>
      <c r="CG7" s="66">
        <f t="shared" si="20"/>
        <v>34136</v>
      </c>
      <c r="CH7" s="66">
        <f t="shared" si="20"/>
        <v>34924</v>
      </c>
      <c r="CI7" s="66">
        <f t="shared" si="20"/>
        <v>35788</v>
      </c>
      <c r="CJ7" s="66">
        <f t="shared" si="20"/>
        <v>37855</v>
      </c>
      <c r="CK7" s="65"/>
      <c r="CL7" s="66">
        <f>CL8</f>
        <v>9049</v>
      </c>
      <c r="CM7" s="66">
        <f t="shared" ref="CM7:CU7" si="21">CM8</f>
        <v>8986</v>
      </c>
      <c r="CN7" s="66">
        <f t="shared" si="21"/>
        <v>9584</v>
      </c>
      <c r="CO7" s="66">
        <f t="shared" si="21"/>
        <v>10134</v>
      </c>
      <c r="CP7" s="66">
        <f t="shared" si="21"/>
        <v>10683</v>
      </c>
      <c r="CQ7" s="66">
        <f t="shared" si="21"/>
        <v>9976</v>
      </c>
      <c r="CR7" s="66">
        <f t="shared" si="21"/>
        <v>10130</v>
      </c>
      <c r="CS7" s="66">
        <f t="shared" si="21"/>
        <v>10244</v>
      </c>
      <c r="CT7" s="66">
        <f t="shared" si="21"/>
        <v>10602</v>
      </c>
      <c r="CU7" s="66">
        <f t="shared" si="21"/>
        <v>11234</v>
      </c>
      <c r="CV7" s="65"/>
      <c r="CW7" s="65">
        <f>CW8</f>
        <v>64.3</v>
      </c>
      <c r="CX7" s="65">
        <f t="shared" ref="CX7:DF7" si="22">CX8</f>
        <v>64.5</v>
      </c>
      <c r="CY7" s="65">
        <f t="shared" si="22"/>
        <v>65.900000000000006</v>
      </c>
      <c r="CZ7" s="65">
        <f t="shared" si="22"/>
        <v>63.3</v>
      </c>
      <c r="DA7" s="65">
        <f t="shared" si="22"/>
        <v>63.4</v>
      </c>
      <c r="DB7" s="65">
        <f t="shared" si="22"/>
        <v>63.4</v>
      </c>
      <c r="DC7" s="65">
        <f t="shared" si="22"/>
        <v>63.4</v>
      </c>
      <c r="DD7" s="65">
        <f t="shared" si="22"/>
        <v>63.7</v>
      </c>
      <c r="DE7" s="65">
        <f t="shared" si="22"/>
        <v>63.3</v>
      </c>
      <c r="DF7" s="65">
        <f t="shared" si="22"/>
        <v>68.5</v>
      </c>
      <c r="DG7" s="65"/>
      <c r="DH7" s="65">
        <f>DH8</f>
        <v>20.3</v>
      </c>
      <c r="DI7" s="65">
        <f t="shared" ref="DI7:DQ7" si="23">DI8</f>
        <v>20.5</v>
      </c>
      <c r="DJ7" s="65">
        <f t="shared" si="23"/>
        <v>19.399999999999999</v>
      </c>
      <c r="DK7" s="65">
        <f t="shared" si="23"/>
        <v>21</v>
      </c>
      <c r="DL7" s="65">
        <f t="shared" si="23"/>
        <v>19.7</v>
      </c>
      <c r="DM7" s="65">
        <f t="shared" si="23"/>
        <v>18.7</v>
      </c>
      <c r="DN7" s="65">
        <f t="shared" si="23"/>
        <v>18.3</v>
      </c>
      <c r="DO7" s="65">
        <f t="shared" si="23"/>
        <v>17.7</v>
      </c>
      <c r="DP7" s="65">
        <f t="shared" si="23"/>
        <v>17.5</v>
      </c>
      <c r="DQ7" s="65">
        <f t="shared" si="23"/>
        <v>17.5</v>
      </c>
      <c r="DR7" s="65"/>
      <c r="DS7" s="65">
        <f>DS8</f>
        <v>70.5</v>
      </c>
      <c r="DT7" s="65">
        <f t="shared" ref="DT7:EB7" si="24">DT8</f>
        <v>71.2</v>
      </c>
      <c r="DU7" s="65">
        <f t="shared" si="24"/>
        <v>72.5</v>
      </c>
      <c r="DV7" s="65">
        <f t="shared" si="24"/>
        <v>72.400000000000006</v>
      </c>
      <c r="DW7" s="65">
        <f t="shared" si="24"/>
        <v>73.599999999999994</v>
      </c>
      <c r="DX7" s="65">
        <f t="shared" si="24"/>
        <v>52.5</v>
      </c>
      <c r="DY7" s="65">
        <f t="shared" si="24"/>
        <v>53.5</v>
      </c>
      <c r="DZ7" s="65">
        <f t="shared" si="24"/>
        <v>54.1</v>
      </c>
      <c r="EA7" s="65">
        <f t="shared" si="24"/>
        <v>54.6</v>
      </c>
      <c r="EB7" s="65">
        <f t="shared" si="24"/>
        <v>56.9</v>
      </c>
      <c r="EC7" s="65"/>
      <c r="ED7" s="65">
        <f>ED8</f>
        <v>71.599999999999994</v>
      </c>
      <c r="EE7" s="65">
        <f t="shared" ref="EE7:EM7" si="25">EE8</f>
        <v>74.099999999999994</v>
      </c>
      <c r="EF7" s="65">
        <f t="shared" si="25"/>
        <v>78.599999999999994</v>
      </c>
      <c r="EG7" s="65">
        <f t="shared" si="25"/>
        <v>80.400000000000006</v>
      </c>
      <c r="EH7" s="65">
        <f t="shared" si="25"/>
        <v>82.9</v>
      </c>
      <c r="EI7" s="65">
        <f t="shared" si="25"/>
        <v>69.7</v>
      </c>
      <c r="EJ7" s="65">
        <f t="shared" si="25"/>
        <v>71.3</v>
      </c>
      <c r="EK7" s="65">
        <f t="shared" si="25"/>
        <v>71.400000000000006</v>
      </c>
      <c r="EL7" s="65">
        <f t="shared" si="25"/>
        <v>71.7</v>
      </c>
      <c r="EM7" s="65">
        <f t="shared" si="25"/>
        <v>72.900000000000006</v>
      </c>
      <c r="EN7" s="65"/>
      <c r="EO7" s="66">
        <f>EO8</f>
        <v>42517779</v>
      </c>
      <c r="EP7" s="66">
        <f t="shared" ref="EP7:EX7" si="26">EP8</f>
        <v>42466441</v>
      </c>
      <c r="EQ7" s="66">
        <f t="shared" si="26"/>
        <v>42258428</v>
      </c>
      <c r="ER7" s="66">
        <f t="shared" si="26"/>
        <v>41857814</v>
      </c>
      <c r="ES7" s="66">
        <f t="shared" si="26"/>
        <v>42053614</v>
      </c>
      <c r="ET7" s="66">
        <f t="shared" si="26"/>
        <v>37752628</v>
      </c>
      <c r="EU7" s="66">
        <f t="shared" si="26"/>
        <v>39094598</v>
      </c>
      <c r="EV7" s="66">
        <f t="shared" si="26"/>
        <v>40683727</v>
      </c>
      <c r="EW7" s="66">
        <f t="shared" si="26"/>
        <v>41891213</v>
      </c>
      <c r="EX7" s="66">
        <f t="shared" si="26"/>
        <v>42806727</v>
      </c>
      <c r="EY7" s="66"/>
    </row>
    <row r="8" spans="1:155" s="67" customFormat="1" x14ac:dyDescent="0.15">
      <c r="A8" s="48"/>
      <c r="B8" s="68">
        <v>2020</v>
      </c>
      <c r="C8" s="68">
        <v>52060</v>
      </c>
      <c r="D8" s="68">
        <v>46</v>
      </c>
      <c r="E8" s="68">
        <v>6</v>
      </c>
      <c r="F8" s="68">
        <v>0</v>
      </c>
      <c r="G8" s="68">
        <v>1</v>
      </c>
      <c r="H8" s="68" t="s">
        <v>156</v>
      </c>
      <c r="I8" s="68" t="s">
        <v>157</v>
      </c>
      <c r="J8" s="68" t="s">
        <v>158</v>
      </c>
      <c r="K8" s="68" t="s">
        <v>159</v>
      </c>
      <c r="L8" s="68" t="s">
        <v>160</v>
      </c>
      <c r="M8" s="68" t="s">
        <v>161</v>
      </c>
      <c r="N8" s="68" t="s">
        <v>162</v>
      </c>
      <c r="O8" s="68" t="s">
        <v>163</v>
      </c>
      <c r="P8" s="68" t="s">
        <v>164</v>
      </c>
      <c r="Q8" s="69">
        <v>13</v>
      </c>
      <c r="R8" s="68" t="s">
        <v>39</v>
      </c>
      <c r="S8" s="68" t="s">
        <v>165</v>
      </c>
      <c r="T8" s="68" t="s">
        <v>166</v>
      </c>
      <c r="U8" s="69">
        <v>26246</v>
      </c>
      <c r="V8" s="69">
        <v>10936</v>
      </c>
      <c r="W8" s="68" t="s">
        <v>167</v>
      </c>
      <c r="X8" s="68" t="s">
        <v>167</v>
      </c>
      <c r="Y8" s="70" t="s">
        <v>168</v>
      </c>
      <c r="Z8" s="69">
        <v>145</v>
      </c>
      <c r="AA8" s="69" t="s">
        <v>39</v>
      </c>
      <c r="AB8" s="69" t="s">
        <v>39</v>
      </c>
      <c r="AC8" s="69" t="s">
        <v>39</v>
      </c>
      <c r="AD8" s="69" t="s">
        <v>39</v>
      </c>
      <c r="AE8" s="69">
        <v>145</v>
      </c>
      <c r="AF8" s="69">
        <v>145</v>
      </c>
      <c r="AG8" s="69" t="s">
        <v>39</v>
      </c>
      <c r="AH8" s="69">
        <v>145</v>
      </c>
      <c r="AI8" s="71">
        <v>99.9</v>
      </c>
      <c r="AJ8" s="71">
        <v>99.7</v>
      </c>
      <c r="AK8" s="71">
        <v>99.5</v>
      </c>
      <c r="AL8" s="71">
        <v>100.6</v>
      </c>
      <c r="AM8" s="71">
        <v>101.8</v>
      </c>
      <c r="AN8" s="71">
        <v>96.7</v>
      </c>
      <c r="AO8" s="71">
        <v>96.6</v>
      </c>
      <c r="AP8" s="71">
        <v>97.2</v>
      </c>
      <c r="AQ8" s="71">
        <v>96.9</v>
      </c>
      <c r="AR8" s="71">
        <v>100.6</v>
      </c>
      <c r="AS8" s="71">
        <v>102.5</v>
      </c>
      <c r="AT8" s="71">
        <v>87.7</v>
      </c>
      <c r="AU8" s="71">
        <v>89.7</v>
      </c>
      <c r="AV8" s="71">
        <v>89.4</v>
      </c>
      <c r="AW8" s="71">
        <v>90.4</v>
      </c>
      <c r="AX8" s="71">
        <v>92.3</v>
      </c>
      <c r="AY8" s="71">
        <v>84.2</v>
      </c>
      <c r="AZ8" s="71">
        <v>83.9</v>
      </c>
      <c r="BA8" s="71">
        <v>84</v>
      </c>
      <c r="BB8" s="71">
        <v>84.3</v>
      </c>
      <c r="BC8" s="71">
        <v>80.7</v>
      </c>
      <c r="BD8" s="71">
        <v>84.7</v>
      </c>
      <c r="BE8" s="72">
        <v>74.7</v>
      </c>
      <c r="BF8" s="72">
        <v>75.8</v>
      </c>
      <c r="BG8" s="72">
        <v>78.8</v>
      </c>
      <c r="BH8" s="72">
        <v>75.599999999999994</v>
      </c>
      <c r="BI8" s="72">
        <v>72.7</v>
      </c>
      <c r="BJ8" s="72">
        <v>119.5</v>
      </c>
      <c r="BK8" s="72">
        <v>116.9</v>
      </c>
      <c r="BL8" s="72">
        <v>117.1</v>
      </c>
      <c r="BM8" s="72">
        <v>120.5</v>
      </c>
      <c r="BN8" s="72">
        <v>124.2</v>
      </c>
      <c r="BO8" s="72">
        <v>69.3</v>
      </c>
      <c r="BP8" s="71">
        <v>72.5</v>
      </c>
      <c r="BQ8" s="71">
        <v>85</v>
      </c>
      <c r="BR8" s="71">
        <v>78.7</v>
      </c>
      <c r="BS8" s="71">
        <v>79.2</v>
      </c>
      <c r="BT8" s="71">
        <v>78.5</v>
      </c>
      <c r="BU8" s="71">
        <v>69.8</v>
      </c>
      <c r="BV8" s="71">
        <v>69.7</v>
      </c>
      <c r="BW8" s="71">
        <v>70.099999999999994</v>
      </c>
      <c r="BX8" s="71">
        <v>70.400000000000006</v>
      </c>
      <c r="BY8" s="71">
        <v>65.8</v>
      </c>
      <c r="BZ8" s="71">
        <v>67.2</v>
      </c>
      <c r="CA8" s="72">
        <v>29821</v>
      </c>
      <c r="CB8" s="72">
        <v>30692</v>
      </c>
      <c r="CC8" s="72">
        <v>30746</v>
      </c>
      <c r="CD8" s="72">
        <v>31097</v>
      </c>
      <c r="CE8" s="72">
        <v>32804</v>
      </c>
      <c r="CF8" s="72">
        <v>33492</v>
      </c>
      <c r="CG8" s="72">
        <v>34136</v>
      </c>
      <c r="CH8" s="72">
        <v>34924</v>
      </c>
      <c r="CI8" s="72">
        <v>35788</v>
      </c>
      <c r="CJ8" s="72">
        <v>37855</v>
      </c>
      <c r="CK8" s="71">
        <v>56733</v>
      </c>
      <c r="CL8" s="72">
        <v>9049</v>
      </c>
      <c r="CM8" s="72">
        <v>8986</v>
      </c>
      <c r="CN8" s="72">
        <v>9584</v>
      </c>
      <c r="CO8" s="72">
        <v>10134</v>
      </c>
      <c r="CP8" s="72">
        <v>10683</v>
      </c>
      <c r="CQ8" s="72">
        <v>9976</v>
      </c>
      <c r="CR8" s="72">
        <v>10130</v>
      </c>
      <c r="CS8" s="72">
        <v>10244</v>
      </c>
      <c r="CT8" s="72">
        <v>10602</v>
      </c>
      <c r="CU8" s="72">
        <v>11234</v>
      </c>
      <c r="CV8" s="71">
        <v>16778</v>
      </c>
      <c r="CW8" s="72">
        <v>64.3</v>
      </c>
      <c r="CX8" s="72">
        <v>64.5</v>
      </c>
      <c r="CY8" s="72">
        <v>65.900000000000006</v>
      </c>
      <c r="CZ8" s="72">
        <v>63.3</v>
      </c>
      <c r="DA8" s="72">
        <v>63.4</v>
      </c>
      <c r="DB8" s="72">
        <v>63.4</v>
      </c>
      <c r="DC8" s="72">
        <v>63.4</v>
      </c>
      <c r="DD8" s="72">
        <v>63.7</v>
      </c>
      <c r="DE8" s="72">
        <v>63.3</v>
      </c>
      <c r="DF8" s="72">
        <v>68.5</v>
      </c>
      <c r="DG8" s="72">
        <v>58.8</v>
      </c>
      <c r="DH8" s="72">
        <v>20.3</v>
      </c>
      <c r="DI8" s="72">
        <v>20.5</v>
      </c>
      <c r="DJ8" s="72">
        <v>19.399999999999999</v>
      </c>
      <c r="DK8" s="72">
        <v>21</v>
      </c>
      <c r="DL8" s="72">
        <v>19.7</v>
      </c>
      <c r="DM8" s="72">
        <v>18.7</v>
      </c>
      <c r="DN8" s="72">
        <v>18.3</v>
      </c>
      <c r="DO8" s="72">
        <v>17.7</v>
      </c>
      <c r="DP8" s="72">
        <v>17.5</v>
      </c>
      <c r="DQ8" s="72">
        <v>17.5</v>
      </c>
      <c r="DR8" s="72">
        <v>24.8</v>
      </c>
      <c r="DS8" s="71">
        <v>70.5</v>
      </c>
      <c r="DT8" s="71">
        <v>71.2</v>
      </c>
      <c r="DU8" s="71">
        <v>72.5</v>
      </c>
      <c r="DV8" s="71">
        <v>72.400000000000006</v>
      </c>
      <c r="DW8" s="71">
        <v>73.599999999999994</v>
      </c>
      <c r="DX8" s="71">
        <v>52.5</v>
      </c>
      <c r="DY8" s="71">
        <v>53.5</v>
      </c>
      <c r="DZ8" s="71">
        <v>54.1</v>
      </c>
      <c r="EA8" s="71">
        <v>54.6</v>
      </c>
      <c r="EB8" s="71">
        <v>56.9</v>
      </c>
      <c r="EC8" s="71">
        <v>54.8</v>
      </c>
      <c r="ED8" s="71">
        <v>71.599999999999994</v>
      </c>
      <c r="EE8" s="71">
        <v>74.099999999999994</v>
      </c>
      <c r="EF8" s="71">
        <v>78.599999999999994</v>
      </c>
      <c r="EG8" s="71">
        <v>80.400000000000006</v>
      </c>
      <c r="EH8" s="71">
        <v>82.9</v>
      </c>
      <c r="EI8" s="71">
        <v>69.7</v>
      </c>
      <c r="EJ8" s="71">
        <v>71.3</v>
      </c>
      <c r="EK8" s="71">
        <v>71.400000000000006</v>
      </c>
      <c r="EL8" s="71">
        <v>71.7</v>
      </c>
      <c r="EM8" s="71">
        <v>72.900000000000006</v>
      </c>
      <c r="EN8" s="71">
        <v>70.3</v>
      </c>
      <c r="EO8" s="72">
        <v>42517779</v>
      </c>
      <c r="EP8" s="72">
        <v>42466441</v>
      </c>
      <c r="EQ8" s="72">
        <v>42258428</v>
      </c>
      <c r="ER8" s="72">
        <v>41857814</v>
      </c>
      <c r="ES8" s="72">
        <v>42053614</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佐沢　由美子</cp:lastModifiedBy>
  <cp:lastPrinted>2022-01-16T22:38:05Z</cp:lastPrinted>
  <dcterms:created xsi:type="dcterms:W3CDTF">2021-12-03T08:38:46Z</dcterms:created>
  <dcterms:modified xsi:type="dcterms:W3CDTF">2022-01-16T22:41:56Z</dcterms:modified>
  <cp:category/>
</cp:coreProperties>
</file>