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４年度\0908_◎_令和２年度財政状況資料集（追加分）作成等について（依頼）\0922 市→県\"/>
    </mc:Choice>
  </mc:AlternateContent>
  <bookViews>
    <workbookView xWindow="0" yWindow="0" windowWidth="24435" windowHeight="111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P88" i="12"/>
  <c r="AA70" i="12" l="1"/>
  <c r="AA69" i="12"/>
  <c r="AA68" i="12"/>
  <c r="CW102" i="12" l="1"/>
  <c r="CR102" i="12"/>
  <c r="AU63" i="12"/>
  <c r="AP63" i="12"/>
  <c r="AP23" i="12"/>
  <c r="AA38" i="12" l="1"/>
  <c r="AA37" i="12"/>
  <c r="AA36" i="12"/>
  <c r="AA35" i="12"/>
  <c r="AA34" i="12"/>
  <c r="AA33" i="12"/>
  <c r="AA32" i="12" l="1"/>
  <c r="AA31" i="12"/>
  <c r="AA30" i="12"/>
  <c r="AA29" i="12"/>
  <c r="AA28" i="12"/>
  <c r="AA8" i="12"/>
  <c r="AA7" i="12"/>
  <c r="AA23" i="12"/>
  <c r="V23" i="12"/>
  <c r="Q23" i="12"/>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<sst xmlns="http://schemas.openxmlformats.org/spreadsheetml/2006/main" count="1127" uniqueCount="625">
  <si>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</si>
  <si>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</si>
  <si>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</si>
  <si>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</si>
  <si>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</si>
  <si>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</si>
  <si>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</si>
  <si>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</si>
  <si>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</si>
  <si>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</si>
  <si>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</si>
  <si>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</si>
  <si>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</si>
  <si>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</si>
  <si>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</si>
  <si>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</si>
  <si>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</si>
  <si>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</si>
  <si>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</si>
  <si>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</si>
  <si>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</si>
  <si>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</si>
  <si>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</si>
  <si>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</si>
  <si>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</si>
  <si>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</si>
  <si>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</si>
  <si>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</si>
  <si>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</si>
  <si>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</si>
  <si>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</si>
  <si>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</si>
  <si>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</si>
  <si>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</si>
  <si>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</si>
  <si>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</si>
  <si>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</si>
  <si>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</si>
  <si>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</si>
  <si>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</si>
  <si>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</si>
  <si>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</si>
  <si>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</si>
  <si>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</si>
  <si>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</si>
  <si>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</si>
  <si>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</si>
  <si>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</si>
  <si>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</si>
  <si>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</si>
  <si>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</si>
  <si>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</si>
  <si>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</si>
  <si>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</si>
  <si>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</si>
  <si>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</si>
  <si>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</si>
  <si>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</si>
  <si>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</si>
  <si>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</si>
  <si>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</si>
  <si>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</si>
  <si>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</si>
  <si>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</si>
  <si>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</si>
  <si>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</si>
  <si>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</si>
  <si>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</si>
  <si>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</si>
  <si>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</si>
  <si>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</si>
  <si>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</si>
  <si>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</si>
  <si>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</si>
  <si>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</si>
  <si>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</si>
  <si>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</si>
  <si>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</si>
  <si>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</si>
  <si>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</si>
  <si>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</si>
  <si>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</si>
  <si>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</si>
  <si>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</si>
  <si>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</si>
  <si>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</si>
  <si>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</si>
  <si>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</si>
  <si>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</si>
  <si>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</si>
  <si>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</si>
  <si>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</si>
  <si>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</si>
  <si>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</si>
  <si>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</si>
  <si>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</si>
  <si>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</si>
  <si>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</si>
  <si>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</si>
  <si>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</si>
  <si>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</si>
  <si>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</si>
  <si>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</si>
  <si>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</si>
  <si>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</si>
  <si>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</si>
  <si>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</si>
  <si>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</si>
  <si>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</si>
  <si>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</si>
  <si>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</si>
  <si>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</si>
  <si>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</si>
  <si>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</si>
  <si>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</si>
  <si>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</si>
  <si>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</si>
  <si>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</si>
  <si>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</si>
  <si>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</si>
  <si>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</si>
  <si>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</si>
  <si>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</si>
  <si>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</si>
  <si>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</si>
  <si>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</si>
  <si>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</si>
  <si>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</si>
  <si>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</si>
  <si>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</si>
  <si>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</si>
  <si>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</si>
  <si>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</si>
  <si>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</si>
  <si>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</si>
  <si>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</si>
  <si>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</si>
  <si>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</si>
  <si>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</si>
  <si>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</si>
  <si>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</si>
  <si>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</si>
  <si>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</si>
  <si>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</si>
  <si>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</si>
  <si>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</si>
  <si>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</si>
  <si>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</si>
  <si>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</si>
  <si>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</si>
  <si>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</si>
  <si>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</si>
  <si>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</si>
  <si>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</si>
  <si>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</si>
  <si>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</si>
  <si>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</si>
  <si>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</si>
  <si>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</si>
  <si>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</si>
  <si>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</si>
  <si>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</si>
  <si>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</si>
  <si>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</si>
  <si>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</si>
  <si>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</si>
  <si>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</si>
  <si>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</si>
  <si>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</si>
  <si>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</si>
  <si>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</si>
  <si>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</si>
  <si>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</si>
  <si>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</si>
  <si>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</si>
  <si>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</si>
  <si>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</si>
  <si>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</si>
  <si>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</si>
  <si>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</si>
  <si>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</si>
  <si>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</si>
  <si>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</si>
  <si>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</si>
  <si>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</si>
  <si>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</si>
  <si>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</si>
  <si>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</si>
  <si>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</si>
  <si>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</si>
  <si>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</si>
  <si>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</si>
  <si>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</si>
  <si>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</si>
  <si>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</si>
  <si>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</si>
  <si>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</si>
  <si>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</si>
  <si>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</si>
  <si>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</si>
  <si>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</si>
  <si>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</si>
  <si>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</si>
  <si>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</si>
  <si>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</si>
  <si>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</si>
  <si>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</si>
  <si>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</si>
  <si>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</si>
  <si>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</si>
  <si>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秋田県男鹿市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</si>
  <si>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</si>
  <si>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</si>
  <si>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</si>
  <si>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</si>
  <si>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</si>
  <si>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</si>
  <si>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</si>
  <si>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</si>
  <si>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</si>
  <si>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</si>
  <si>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</si>
  <si>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</si>
  <si>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</si>
  <si>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</si>
  <si>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</si>
  <si>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</si>
  <si>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</si>
  <si>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</si>
  <si>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</si>
  <si>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</si>
  <si>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</si>
  <si>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</si>
  <si>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</si>
  <si>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</si>
  <si>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</si>
  <si>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</si>
  <si>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</si>
  <si>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</si>
  <si>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</si>
  <si>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</si>
  <si>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</si>
  <si>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</si>
  <si>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</si>
  <si>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</si>
  <si>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</si>
  <si>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</si>
  <si>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</si>
  <si>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</si>
  <si>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</si>
  <si>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</si>
  <si>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</si>
  <si>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</si>
  <si>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</si>
  <si>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</si>
  <si>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</si>
  <si>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</si>
  <si>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</si>
  <si>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</si>
  <si>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</si>
  <si>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</si>
  <si>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</si>
  <si>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</si>
  <si>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</si>
  <si>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</si>
  <si>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</si>
  <si>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</si>
  <si>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</si>
  <si>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</si>
  <si>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</si>
  <si>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</si>
  <si>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</si>
  <si>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</si>
  <si>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</si>
  <si>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</si>
  <si>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</si>
  <si>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</si>
  <si>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</si>
  <si>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</si>
  <si>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</si>
  <si>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</si>
  <si>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</si>
  <si>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</si>
  <si>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</si>
  <si>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</si>
  <si>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</si>
  <si>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</si>
  <si>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</si>
  <si>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</si>
  <si>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</si>
  <si>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</si>
  <si>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</si>
  <si>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</si>
  <si>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</si>
  <si>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</si>
  <si>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</si>
  <si>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</si>
  <si>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</si>
  <si>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</si>
  <si>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</si>
  <si>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</si>
  <si>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</si>
  <si>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</si>
  <si>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</si>
  <si>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</si>
  <si>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</si>
  <si>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</si>
  <si>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</si>
  <si>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</si>
  <si>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</si>
  <si>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</si>
  <si>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</si>
  <si>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</si>
  <si>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</si>
  <si>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</si>
  <si>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</si>
  <si>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</si>
  <si>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</si>
  <si>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</si>
  <si>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</si>
  <si>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</si>
  <si>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</si>
  <si>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</si>
  <si>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</si>
  <si>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</si>
  <si>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</si>
  <si>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</si>
  <si>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</si>
  <si>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</si>
  <si>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</si>
  <si>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</si>
  <si>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</si>
  <si>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</si>
  <si>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</si>
  <si>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</si>
  <si>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</si>
  <si>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</si>
  <si>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</si>
  <si>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</si>
  <si>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</si>
  <si>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</si>
  <si>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</si>
  <si>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</si>
  <si>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</si>
  <si>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</si>
  <si>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</si>
  <si>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</si>
  <si>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</si>
  <si>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</si>
  <si>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</si>
  <si>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</si>
  <si>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</si>
  <si>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</si>
  <si>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</si>
  <si>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</si>
  <si>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</si>
  <si>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</si>
  <si>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</si>
  <si>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</si>
  <si>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</si>
  <si>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</si>
  <si>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</si>
  <si>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</si>
  <si>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</si>
  <si>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秋田県男鹿市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</si>
  <si>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</si>
  <si>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</si>
  <si>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</si>
  <si>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</si>
  <si>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</si>
  <si>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</si>
  <si>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</si>
  <si>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</si>
  <si>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</si>
  <si>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</si>
  <si>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</si>
  <si>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</si>
  <si>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</si>
  <si>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</si>
  <si>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</si>
  <si>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</si>
  <si>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</si>
  <si>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</si>
  <si>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</si>
  <si>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</si>
  <si>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</si>
  <si>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</si>
  <si>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</si>
  <si>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</si>
  <si>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</si>
  <si>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</si>
  <si>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</si>
  <si>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</si>
  <si>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</si>
  <si>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</si>
  <si>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</si>
  <si>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</si>
  <si>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</si>
  <si>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</si>
  <si>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</si>
  <si>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</si>
  <si>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</si>
  <si>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</si>
  <si>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</si>
  <si>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</si>
  <si>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t>
    <phoneticPr fontId="5"/>
  </si>
  <si>
    <t>後期高齢者医療特別会計</t>
    <phoneticPr fontId="5"/>
  </si>
  <si>
    <t>上水道事業会計</t>
    <phoneticPr fontId="5"/>
  </si>
  <si>
    <t>法適用企業</t>
    <phoneticPr fontId="5"/>
  </si>
  <si>
    <t>ガス事業会計</t>
    <phoneticPr fontId="5"/>
  </si>
  <si>
    <t>法適用企業</t>
    <phoneticPr fontId="5"/>
  </si>
  <si>
    <t>下水道事業会計</t>
    <phoneticPr fontId="5"/>
  </si>
  <si>
    <t>法適用企業</t>
    <phoneticPr fontId="5"/>
  </si>
  <si>
    <t>農業集落排水事業会計</t>
    <phoneticPr fontId="5"/>
  </si>
  <si>
    <t>法適用企業</t>
    <phoneticPr fontId="5"/>
  </si>
  <si>
    <t>漁業集落排水事業会計</t>
    <phoneticPr fontId="5"/>
  </si>
  <si>
    <t>法適用企業</t>
    <phoneticPr fontId="5"/>
  </si>
  <si>
    <t>男鹿みなと市民病院事業会計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</si>
  <si>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</si>
  <si>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</si>
  <si>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</si>
  <si>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</si>
  <si>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</si>
  <si>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</si>
  <si>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</si>
  <si>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</si>
  <si>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</si>
  <si>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</si>
  <si>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</si>
  <si>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</si>
  <si>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</si>
  <si>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</si>
  <si>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</si>
  <si>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</si>
  <si>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</si>
  <si>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</si>
  <si>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</si>
  <si>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</si>
  <si>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</si>
  <si>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</si>
  <si>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</si>
  <si>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</si>
  <si>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</si>
  <si>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</si>
  <si>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</si>
  <si>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</si>
  <si>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</si>
  <si>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</si>
  <si>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</si>
  <si>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</si>
  <si>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</si>
  <si>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</si>
  <si>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</si>
  <si>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</si>
  <si>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</si>
  <si>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</si>
  <si>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</si>
  <si>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</si>
  <si>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</si>
  <si>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</si>
  <si>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</si>
  <si>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</si>
  <si>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</si>
  <si>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</si>
  <si>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</si>
  <si>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</si>
  <si>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</si>
  <si>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</si>
  <si>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</si>
  <si>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</si>
  <si>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</si>
  <si>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</si>
  <si>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</si>
  <si>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</si>
  <si>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</si>
  <si>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</si>
  <si>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</si>
  <si>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</si>
  <si>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</si>
  <si>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</si>
  <si>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</si>
  <si>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</si>
  <si>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</si>
  <si>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</si>
  <si>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男鹿みなと市民病院事業会計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</si>
  <si>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</si>
  <si>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</si>
  <si>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</si>
  <si>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</si>
  <si>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</si>
  <si>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</si>
  <si>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</si>
  <si>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</si>
  <si>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</si>
  <si>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</si>
  <si>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</si>
  <si>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</si>
  <si>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</si>
  <si>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</si>
  <si>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</si>
  <si>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</si>
  <si>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</si>
  <si>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</si>
  <si>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</si>
  <si>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</si>
  <si>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</si>
  <si>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</si>
  <si>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</si>
  <si>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</si>
  <si>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</si>
  <si>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</si>
  <si>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</si>
  <si>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</si>
  <si>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</si>
  <si>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</si>
  <si>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</si>
  <si>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</si>
  <si>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</si>
  <si>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</si>
  <si>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</si>
  <si>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</si>
  <si>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</si>
  <si>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</si>
  <si>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</si>
  <si>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</si>
  <si>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</si>
  <si>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</si>
  <si>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</si>
  <si>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</si>
  <si>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</si>
  <si>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</si>
  <si>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</si>
  <si>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</si>
  <si>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</si>
  <si>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</si>
  <si>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</si>
  <si>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</si>
  <si>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</si>
  <si>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</si>
  <si>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</si>
  <si>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</si>
  <si>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</si>
  <si>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</si>
  <si>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</si>
  <si>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</si>
  <si>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</si>
  <si>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</si>
  <si>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</si>
  <si>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</si>
  <si>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</si>
  <si>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</si>
  <si>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</si>
  <si>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</si>
  <si>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</si>
  <si>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</si>
  <si>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</si>
  <si>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</si>
  <si>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</si>
  <si>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</si>
  <si>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</si>
  <si>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</si>
  <si>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</si>
  <si>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</si>
  <si>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</si>
  <si>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</si>
  <si>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</si>
  <si>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</si>
  <si>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</si>
  <si>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</si>
  <si>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</si>
  <si>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</si>
  <si>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</si>
  <si>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3.67</t>
  </si>
  <si>
    <t>▲ 2.13</t>
  </si>
  <si>
    <t>一般会計</t>
  </si>
  <si>
    <t>上水道事業会計</t>
  </si>
  <si>
    <t>ガス事業会計</t>
  </si>
  <si>
    <t>介護保険特別会計（保険事業勘定）</t>
  </si>
  <si>
    <t>国民健康保険特別会計</t>
  </si>
  <si>
    <t>男鹿みなと市民病院事業会計</t>
  </si>
  <si>
    <t>▲ 0.19</t>
  </si>
  <si>
    <t>▲ 0.30</t>
  </si>
  <si>
    <t>▲ 0.05</t>
  </si>
  <si>
    <t>下水道事業会計</t>
  </si>
  <si>
    <t>漁業集落排水事業会計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</si>
  <si>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</si>
  <si>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</si>
  <si>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</si>
  <si>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</si>
  <si>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</si>
  <si>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</si>
  <si>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</si>
  <si>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</si>
  <si>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</si>
  <si>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</si>
  <si>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森林環境譲与税基金</t>
    <rPh sb="0" eb="2">
      <t>シンリン</t>
    </rPh>
    <rPh sb="2" eb="4">
      <t>カンキョウ</t>
    </rPh>
    <rPh sb="4" eb="6">
      <t>ジョウヨ</t>
    </rPh>
    <rPh sb="6" eb="7">
      <t>ゼイ</t>
    </rPh>
    <rPh sb="7" eb="9">
      <t>キキン</t>
    </rPh>
    <phoneticPr fontId="5"/>
  </si>
  <si>
    <t>教育施設整備基金</t>
    <rPh sb="0" eb="2">
      <t>キョウイク</t>
    </rPh>
    <rPh sb="2" eb="4">
      <t>シセツ</t>
    </rPh>
    <rPh sb="4" eb="6">
      <t>セイビ</t>
    </rPh>
    <rPh sb="6" eb="8">
      <t>キキン</t>
    </rPh>
    <phoneticPr fontId="5"/>
  </si>
  <si>
    <t>観光施設基金</t>
    <rPh sb="0" eb="2">
      <t>カンコウ</t>
    </rPh>
    <rPh sb="2" eb="4">
      <t>シセツ</t>
    </rPh>
    <rPh sb="4" eb="6">
      <t>キキン</t>
    </rPh>
    <phoneticPr fontId="5"/>
  </si>
  <si>
    <t>-</t>
    <phoneticPr fontId="2"/>
  </si>
  <si>
    <t>おが地域振興公社</t>
    <rPh sb="2" eb="4">
      <t>チイキ</t>
    </rPh>
    <rPh sb="4" eb="6">
      <t>シンコウ</t>
    </rPh>
    <rPh sb="6" eb="8">
      <t>コウシャ</t>
    </rPh>
    <phoneticPr fontId="2"/>
  </si>
  <si>
    <t>秋田中央交通　株式会社</t>
    <rPh sb="0" eb="2">
      <t>アキタ</t>
    </rPh>
    <rPh sb="2" eb="4">
      <t>チュウオウ</t>
    </rPh>
    <rPh sb="4" eb="6">
      <t>コウツウ</t>
    </rPh>
    <rPh sb="7" eb="11">
      <t>カブシキガイシャ</t>
    </rPh>
    <phoneticPr fontId="2"/>
  </si>
  <si>
    <t>株式会社　男鹿水族館</t>
    <rPh sb="0" eb="4">
      <t>カブシキガイシャ</t>
    </rPh>
    <rPh sb="5" eb="7">
      <t>オガ</t>
    </rPh>
    <rPh sb="7" eb="10">
      <t>スイゾクカン</t>
    </rPh>
    <phoneticPr fontId="2"/>
  </si>
  <si>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</si>
  <si>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</si>
  <si>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</si>
  <si>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</si>
  <si>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</si>
  <si>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</si>
  <si>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</si>
  <si>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</si>
  <si>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</si>
  <si>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</si>
  <si>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</si>
  <si>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</si>
  <si>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</si>
  <si>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</si>
  <si>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</si>
  <si>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</si>
  <si>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</si>
  <si>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</si>
  <si>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</si>
  <si>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</si>
  <si>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ものの、既発債の償還終了及び地方債の新規発行抑制により、両比率とも改善傾向にある。今後、認定こども園建設事業や、小中学校の統廃合に伴う建設事業など、複数の大規模な建設事業が予定されていることから、多額の地方債の新規発行及びそれに伴う地方債残高の増加が見込まれるが、引き続き、適切な地方債発行及び既往債の償還に取り組むとともに、将来人口推計等を踏まえ、事業の費用対効果を検証しながら将来負担の軽減に努める。</t>
    <rPh sb="58" eb="61">
      <t>リョウヒリツ</t>
    </rPh>
    <rPh sb="167" eb="169">
      <t>テキセツ</t>
    </rPh>
    <phoneticPr fontId="5"/>
  </si>
  <si>
    <t>実質公債費比率</t>
    <phoneticPr fontId="5"/>
  </si>
  <si>
    <t>平成28年度から30年度の固定資産台帳は整備されているが、施設類型別の精査が必要なため数値が算出されていない。
将来負担比率は、類似団体平均を上回っているものの、既発債の償還終了及び地方債の発行抑制、基金残高の確保などの取組により、前年度と比較し17.6％改善している。
今後は男鹿市公共施設等総合管理計画及び個別施設計画に基づき、予防保全型の維持管理による公共施設の長寿命化を図るとともに、統廃合を含めた再配置による質・量の最適化に取り組んでいく。</t>
    <rPh sb="100" eb="104">
      <t>キキンザンダカ</t>
    </rPh>
    <rPh sb="105" eb="107">
      <t>カクホ</t>
    </rPh>
    <rPh sb="110" eb="112">
      <t>トリクミ</t>
    </rPh>
    <rPh sb="116" eb="119">
      <t>ゼンネンド</t>
    </rPh>
    <rPh sb="120" eb="122">
      <t>ヒカク</t>
    </rPh>
    <rPh sb="128" eb="130">
      <t>カイゼン</t>
    </rPh>
    <rPh sb="139" eb="142">
      <t>オガシ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</si>
</sst>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4900-4E94-BC3C-F8678AA734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61808</c:v>
                </c:pt>
                <c:pt idx="1">
                  <c:v>78932</c:v>
                </c:pt>
                <c:pt idx="2">
                  <c:v>51726</c:v>
                </c:pt>
                <c:pt idx="3">
                  <c:v>28472</c:v>
                </c:pt>
                <c:pt idx="4">
                  <c:v>46475</c:v>
                </c:pt>
              </c:numCache>
            </c:numRef>
          </c:val>
          <c:smooth val="0"/>
          <c:extLst>
            <c:ext xmlns:c16="http://schemas.microsoft.com/office/drawing/2014/chart" uri="{C3380CC4-5D6E-409C-BE32-E72D297353CC}">
              <c16:uniqueId val="{00000001-4900-4E94-BC3C-F8678AA734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2.59</c:v>
                </c:pt>
                <c:pt idx="1">
                  <c:v>2.58</c:v>
                </c:pt>
                <c:pt idx="2">
                  <c:v>3.28</c:v>
                </c:pt>
                <c:pt idx="3">
                  <c:v>3.87</c:v>
                </c:pt>
                <c:pt idx="4">
                  <c:v>5.23</c:v>
                </c:pt>
              </c:numCache>
            </c:numRef>
          </c:val>
          <c:extLst>
            <c:ext xmlns:c16="http://schemas.microsoft.com/office/drawing/2014/chart" uri="{C3380CC4-5D6E-409C-BE32-E72D297353CC}">
              <c16:uniqueId val="{00000000-7D3F-46BE-955C-8B5F2117E3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8.3800000000000008</c:v>
                </c:pt>
                <c:pt idx="1">
                  <c:v>8.06</c:v>
                </c:pt>
                <c:pt idx="2">
                  <c:v>9.64</c:v>
                </c:pt>
                <c:pt idx="3">
                  <c:v>13.31</c:v>
                </c:pt>
                <c:pt idx="4">
                  <c:v>17.829999999999998</c:v>
                </c:pt>
              </c:numCache>
            </c:numRef>
          </c:val>
          <c:extLst>
            <c:ext xmlns:c16="http://schemas.microsoft.com/office/drawing/2014/chart" uri="{C3380CC4-5D6E-409C-BE32-E72D297353CC}">
              <c16:uniqueId val="{00000001-7D3F-46BE-955C-8B5F2117E3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-3.67</c:v>
                </c:pt>
                <c:pt idx="1">
                  <c:v>-2.13</c:v>
                </c:pt>
                <c:pt idx="2">
                  <c:v>0.74</c:v>
                </c:pt>
                <c:pt idx="3">
                  <c:v>2.3199999999999998</c:v>
                </c:pt>
                <c:pt idx="4">
                  <c:v>4.3600000000000003</c:v>
                </c:pt>
              </c:numCache>
            </c:numRef>
          </c:val>
          <c:smooth val="0"/>
          <c:extLst>
            <c:ext xmlns:c16="http://schemas.microsoft.com/office/drawing/2014/chart" uri="{C3380CC4-5D6E-409C-BE32-E72D297353CC}">
              <c16:uniqueId val="{00000002-7D3F-46BE-955C-8B5F2117E3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0.13</c:v>
                </c:pt>
                <c:pt idx="4">
                  <c:v>#N/A</c:v>
                </c:pt>
                <c:pt idx="5">
                  <c:v>0.11</c:v>
                </c:pt>
                <c:pt idx="6">
                  <c:v>#N/A</c:v>
                </c:pt>
                <c:pt idx="7">
                  <c:v>0.11</c:v>
                </c:pt>
                <c:pt idx="8">
                  <c:v>#N/A</c:v>
                </c:pt>
                <c:pt idx="9">
                  <c:v>0.1</c:v>
                </c:pt>
              </c:numCache>
            </c:numRef>
          </c:val>
          <c:extLst>
            <c:ext xmlns:c16="http://schemas.microsoft.com/office/drawing/2014/chart" uri="{C3380CC4-5D6E-409C-BE32-E72D297353CC}">
              <c16:uniqueId val="{00000000-618A-48C8-9ABA-F28596A42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8A-48C8-9ABA-F28596A42B60}"/>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0.27</c:v>
                </c:pt>
                <c:pt idx="2">
                  <c:v>#N/A</c:v>
                </c:pt>
                <c:pt idx="3">
                  <c:v>0.14000000000000001</c:v>
                </c:pt>
                <c:pt idx="4">
                  <c:v>#N/A</c:v>
                </c:pt>
                <c:pt idx="5">
                  <c:v>0.13</c:v>
                </c:pt>
                <c:pt idx="6">
                  <c:v>#N/A</c:v>
                </c:pt>
                <c:pt idx="7">
                  <c:v>0.1</c:v>
                </c:pt>
                <c:pt idx="8">
                  <c:v>#N/A</c:v>
                </c:pt>
                <c:pt idx="9">
                  <c:v>0.09</c:v>
                </c:pt>
              </c:numCache>
            </c:numRef>
          </c:val>
          <c:extLst>
            <c:ext xmlns:c16="http://schemas.microsoft.com/office/drawing/2014/chart" uri="{C3380CC4-5D6E-409C-BE32-E72D297353CC}">
              <c16:uniqueId val="{00000002-618A-48C8-9ABA-F28596A42B60}"/>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0.64</c:v>
                </c:pt>
                <c:pt idx="2">
                  <c:v>#N/A</c:v>
                </c:pt>
                <c:pt idx="3">
                  <c:v>0.52</c:v>
                </c:pt>
                <c:pt idx="4">
                  <c:v>#N/A</c:v>
                </c:pt>
                <c:pt idx="5">
                  <c:v>0.22</c:v>
                </c:pt>
                <c:pt idx="6">
                  <c:v>#N/A</c:v>
                </c:pt>
                <c:pt idx="7">
                  <c:v>0.18</c:v>
                </c:pt>
                <c:pt idx="8">
                  <c:v>#N/A</c:v>
                </c:pt>
                <c:pt idx="9">
                  <c:v>0.27</c:v>
                </c:pt>
              </c:numCache>
            </c:numRef>
          </c:val>
          <c:extLst>
            <c:ext xmlns:c16="http://schemas.microsoft.com/office/drawing/2014/chart" uri="{C3380CC4-5D6E-409C-BE32-E72D297353CC}">
              <c16:uniqueId val="{00000003-618A-48C8-9ABA-F28596A42B60}"/>
            </c:ext>
          </c:extLst>
        </c:ser>
        <c:ser>
          <c:idx val="4"/>
          <c:order val="4"/>
          <c:tx>
            <c:strRef>
              <c:f>データシート!$A$31</c:f>
              <c:strCache>
                <c:ptCount val="1"/>
                <c:pt idx="0">
                  <c:v>男鹿みなと市民病院事業会計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0.51</c:v>
                </c:pt>
                <c:pt idx="2">
                  <c:v>0.19</c:v>
                </c:pt>
                <c:pt idx="3">
                  <c:v>#N/A</c:v>
                </c:pt>
                <c:pt idx="4">
                  <c:v>0.3</c:v>
                </c:pt>
                <c:pt idx="5">
                  <c:v>#N/A</c:v>
                </c:pt>
                <c:pt idx="6">
                  <c:v>0.05</c:v>
                </c:pt>
                <c:pt idx="7">
                  <c:v>#N/A</c:v>
                </c:pt>
                <c:pt idx="8">
                  <c:v>#N/A</c:v>
                </c:pt>
                <c:pt idx="9">
                  <c:v>0.28999999999999998</c:v>
                </c:pt>
              </c:numCache>
            </c:numRef>
          </c:val>
          <c:extLst>
            <c:ext xmlns:c16="http://schemas.microsoft.com/office/drawing/2014/chart" uri="{C3380CC4-5D6E-409C-BE32-E72D297353CC}">
              <c16:uniqueId val="{00000004-618A-48C8-9ABA-F28596A42B6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2.2799999999999998</c:v>
                </c:pt>
                <c:pt idx="2">
                  <c:v>#N/A</c:v>
                </c:pt>
                <c:pt idx="3">
                  <c:v>2.2200000000000002</c:v>
                </c:pt>
                <c:pt idx="4">
                  <c:v>#N/A</c:v>
                </c:pt>
                <c:pt idx="5">
                  <c:v>2.2599999999999998</c:v>
                </c:pt>
                <c:pt idx="6">
                  <c:v>#N/A</c:v>
                </c:pt>
                <c:pt idx="7">
                  <c:v>0.8</c:v>
                </c:pt>
                <c:pt idx="8">
                  <c:v>#N/A</c:v>
                </c:pt>
                <c:pt idx="9">
                  <c:v>0.78</c:v>
                </c:pt>
              </c:numCache>
            </c:numRef>
          </c:val>
          <c:extLst>
            <c:ext xmlns:c16="http://schemas.microsoft.com/office/drawing/2014/chart" uri="{C3380CC4-5D6E-409C-BE32-E72D297353CC}">
              <c16:uniqueId val="{00000005-618A-48C8-9ABA-F28596A42B6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0.83</c:v>
                </c:pt>
                <c:pt idx="2">
                  <c:v>#N/A</c:v>
                </c:pt>
                <c:pt idx="3">
                  <c:v>1.08</c:v>
                </c:pt>
                <c:pt idx="4">
                  <c:v>#N/A</c:v>
                </c:pt>
                <c:pt idx="5">
                  <c:v>1.35</c:v>
                </c:pt>
                <c:pt idx="6">
                  <c:v>#N/A</c:v>
                </c:pt>
                <c:pt idx="7">
                  <c:v>0.55000000000000004</c:v>
                </c:pt>
                <c:pt idx="8">
                  <c:v>#N/A</c:v>
                </c:pt>
                <c:pt idx="9">
                  <c:v>0.93</c:v>
                </c:pt>
              </c:numCache>
            </c:numRef>
          </c:val>
          <c:extLst>
            <c:ext xmlns:c16="http://schemas.microsoft.com/office/drawing/2014/chart" uri="{C3380CC4-5D6E-409C-BE32-E72D297353CC}">
              <c16:uniqueId val="{00000006-618A-48C8-9ABA-F28596A42B60}"/>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1.81</c:v>
                </c:pt>
                <c:pt idx="4">
                  <c:v>#N/A</c:v>
                </c:pt>
                <c:pt idx="5">
                  <c:v>2.15</c:v>
                </c:pt>
                <c:pt idx="6">
                  <c:v>#N/A</c:v>
                </c:pt>
                <c:pt idx="7">
                  <c:v>2.27</c:v>
                </c:pt>
                <c:pt idx="8">
                  <c:v>#N/A</c:v>
                </c:pt>
                <c:pt idx="9">
                  <c:v>2.2200000000000002</c:v>
                </c:pt>
              </c:numCache>
            </c:numRef>
          </c:val>
          <c:extLst>
            <c:ext xmlns:c16="http://schemas.microsoft.com/office/drawing/2014/chart" uri="{C3380CC4-5D6E-409C-BE32-E72D297353CC}">
              <c16:uniqueId val="{00000007-618A-48C8-9ABA-F28596A42B60}"/>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3.48</c:v>
                </c:pt>
                <c:pt idx="2">
                  <c:v>#N/A</c:v>
                </c:pt>
                <c:pt idx="3">
                  <c:v>3.33</c:v>
                </c:pt>
                <c:pt idx="4">
                  <c:v>#N/A</c:v>
                </c:pt>
                <c:pt idx="5">
                  <c:v>3.35</c:v>
                </c:pt>
                <c:pt idx="6">
                  <c:v>#N/A</c:v>
                </c:pt>
                <c:pt idx="7">
                  <c:v>3.24</c:v>
                </c:pt>
                <c:pt idx="8">
                  <c:v>#N/A</c:v>
                </c:pt>
                <c:pt idx="9">
                  <c:v>3.02</c:v>
                </c:pt>
              </c:numCache>
            </c:numRef>
          </c:val>
          <c:extLst>
            <c:ext xmlns:c16="http://schemas.microsoft.com/office/drawing/2014/chart" uri="{C3380CC4-5D6E-409C-BE32-E72D297353CC}">
              <c16:uniqueId val="{00000008-618A-48C8-9ABA-F28596A42B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c:v>
                </c:pt>
                <c:pt idx="2">
                  <c:v>#N/A</c:v>
                </c:pt>
                <c:pt idx="3">
                  <c:v>2.69</c:v>
                </c:pt>
                <c:pt idx="4">
                  <c:v>#N/A</c:v>
                </c:pt>
                <c:pt idx="5">
                  <c:v>3.28</c:v>
                </c:pt>
                <c:pt idx="6">
                  <c:v>#N/A</c:v>
                </c:pt>
                <c:pt idx="7">
                  <c:v>3.87</c:v>
                </c:pt>
                <c:pt idx="8">
                  <c:v>#N/A</c:v>
                </c:pt>
                <c:pt idx="9">
                  <c:v>5.22</c:v>
                </c:pt>
              </c:numCache>
            </c:numRef>
          </c:val>
          <c:extLst>
            <c:ext xmlns:c16="http://schemas.microsoft.com/office/drawing/2014/chart" uri="{C3380CC4-5D6E-409C-BE32-E72D297353CC}">
              <c16:uniqueId val="{00000009-618A-48C8-9ABA-F28596A42B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1788</c:v>
                </c:pt>
                <c:pt idx="5">
                  <c:v>1828</c:v>
                </c:pt>
                <c:pt idx="8">
                  <c:v>1829</c:v>
                </c:pt>
                <c:pt idx="11">
                  <c:v>1790</c:v>
                </c:pt>
                <c:pt idx="14">
                  <c:v>1794</c:v>
                </c:pt>
              </c:numCache>
            </c:numRef>
          </c:val>
          <c:extLst>
            <c:ext xmlns:c16="http://schemas.microsoft.com/office/drawing/2014/chart" uri="{C3380CC4-5D6E-409C-BE32-E72D297353CC}">
              <c16:uniqueId val="{00000000-E4B4-45E6-B641-EBB3747464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B4-45E6-B641-EBB3747464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39</c:v>
                </c:pt>
                <c:pt idx="6">
                  <c:v>39</c:v>
                </c:pt>
                <c:pt idx="9">
                  <c:v>35</c:v>
                </c:pt>
                <c:pt idx="12">
                  <c:v>29</c:v>
                </c:pt>
              </c:numCache>
            </c:numRef>
          </c:val>
          <c:extLst>
            <c:ext xmlns:c16="http://schemas.microsoft.com/office/drawing/2014/chart" uri="{C3380CC4-5D6E-409C-BE32-E72D297353CC}">
              <c16:uniqueId val="{00000002-E4B4-45E6-B641-EBB3747464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160</c:v>
                </c:pt>
                <c:pt idx="3">
                  <c:v>179</c:v>
                </c:pt>
                <c:pt idx="6">
                  <c:v>183</c:v>
                </c:pt>
                <c:pt idx="9">
                  <c:v>182</c:v>
                </c:pt>
                <c:pt idx="12">
                  <c:v>189</c:v>
                </c:pt>
              </c:numCache>
            </c:numRef>
          </c:val>
          <c:extLst>
            <c:ext xmlns:c16="http://schemas.microsoft.com/office/drawing/2014/chart" uri="{C3380CC4-5D6E-409C-BE32-E72D297353CC}">
              <c16:uniqueId val="{00000003-E4B4-45E6-B641-EBB3747464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825</c:v>
                </c:pt>
                <c:pt idx="3">
                  <c:v>812</c:v>
                </c:pt>
                <c:pt idx="6">
                  <c:v>761</c:v>
                </c:pt>
                <c:pt idx="9">
                  <c:v>775</c:v>
                </c:pt>
                <c:pt idx="12">
                  <c:v>778</c:v>
                </c:pt>
              </c:numCache>
            </c:numRef>
          </c:val>
          <c:extLst>
            <c:ext xmlns:c16="http://schemas.microsoft.com/office/drawing/2014/chart" uri="{C3380CC4-5D6E-409C-BE32-E72D297353CC}">
              <c16:uniqueId val="{00000004-E4B4-45E6-B641-EBB3747464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B4-45E6-B641-EBB3747464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B4-45E6-B641-EBB3747464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1679</c:v>
                </c:pt>
                <c:pt idx="3">
                  <c:v>1713</c:v>
                </c:pt>
                <c:pt idx="6">
                  <c:v>1683</c:v>
                </c:pt>
                <c:pt idx="9">
                  <c:v>1603</c:v>
                </c:pt>
                <c:pt idx="12">
                  <c:v>1627</c:v>
                </c:pt>
              </c:numCache>
            </c:numRef>
          </c:val>
          <c:extLst>
            <c:ext xmlns:c16="http://schemas.microsoft.com/office/drawing/2014/chart" uri="{C3380CC4-5D6E-409C-BE32-E72D297353CC}">
              <c16:uniqueId val="{00000007-E4B4-45E6-B641-EBB3747464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917</c:v>
                </c:pt>
                <c:pt idx="2">
                  <c:v>#N/A</c:v>
                </c:pt>
                <c:pt idx="3">
                  <c:v>#N/A</c:v>
                </c:pt>
                <c:pt idx="4">
                  <c:v>915</c:v>
                </c:pt>
                <c:pt idx="5">
                  <c:v>#N/A</c:v>
                </c:pt>
                <c:pt idx="6">
                  <c:v>#N/A</c:v>
                </c:pt>
                <c:pt idx="7">
                  <c:v>837</c:v>
                </c:pt>
                <c:pt idx="8">
                  <c:v>#N/A</c:v>
                </c:pt>
                <c:pt idx="9">
                  <c:v>#N/A</c:v>
                </c:pt>
                <c:pt idx="10">
                  <c:v>805</c:v>
                </c:pt>
                <c:pt idx="11">
                  <c:v>#N/A</c:v>
                </c:pt>
                <c:pt idx="12">
                  <c:v>#N/A</c:v>
                </c:pt>
                <c:pt idx="13">
                  <c:v>829</c:v>
                </c:pt>
                <c:pt idx="14">
                  <c:v>#N/A</c:v>
                </c:pt>
              </c:numCache>
            </c:numRef>
          </c:val>
          <c:smooth val="0"/>
          <c:extLst>
            <c:ext xmlns:c16="http://schemas.microsoft.com/office/drawing/2014/chart" uri="{C3380CC4-5D6E-409C-BE32-E72D297353CC}">
              <c16:uniqueId val="{00000008-E4B4-45E6-B641-EBB3747464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19705</c:v>
                </c:pt>
                <c:pt idx="5">
                  <c:v>19224</c:v>
                </c:pt>
                <c:pt idx="8">
                  <c:v>18507</c:v>
                </c:pt>
                <c:pt idx="11">
                  <c:v>17704</c:v>
                </c:pt>
                <c:pt idx="14">
                  <c:v>17156</c:v>
                </c:pt>
              </c:numCache>
            </c:numRef>
          </c:val>
          <c:extLst>
            <c:ext xmlns:c16="http://schemas.microsoft.com/office/drawing/2014/chart" uri="{C3380CC4-5D6E-409C-BE32-E72D297353CC}">
              <c16:uniqueId val="{00000000-CE30-427F-B019-7F843938C5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419</c:v>
                </c:pt>
                <c:pt idx="5">
                  <c:v>379</c:v>
                </c:pt>
                <c:pt idx="8">
                  <c:v>347</c:v>
                </c:pt>
                <c:pt idx="11">
                  <c:v>331</c:v>
                </c:pt>
                <c:pt idx="14">
                  <c:v>313</c:v>
                </c:pt>
              </c:numCache>
            </c:numRef>
          </c:val>
          <c:extLst>
            <c:ext xmlns:c16="http://schemas.microsoft.com/office/drawing/2014/chart" uri="{C3380CC4-5D6E-409C-BE32-E72D297353CC}">
              <c16:uniqueId val="{00000001-CE30-427F-B019-7F843938C5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939</c:v>
                </c:pt>
                <c:pt idx="5">
                  <c:v>874</c:v>
                </c:pt>
                <c:pt idx="8">
                  <c:v>1140</c:v>
                </c:pt>
                <c:pt idx="11">
                  <c:v>2042</c:v>
                </c:pt>
                <c:pt idx="14">
                  <c:v>2657</c:v>
                </c:pt>
              </c:numCache>
            </c:numRef>
          </c:val>
          <c:extLst>
            <c:ext xmlns:c16="http://schemas.microsoft.com/office/drawing/2014/chart" uri="{C3380CC4-5D6E-409C-BE32-E72D297353CC}">
              <c16:uniqueId val="{00000002-CE30-427F-B019-7F843938C5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30-427F-B019-7F843938C5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30-427F-B019-7F843938C5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0-427F-B019-7F843938C5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2352</c:v>
                </c:pt>
                <c:pt idx="3">
                  <c:v>1943</c:v>
                </c:pt>
                <c:pt idx="6">
                  <c:v>1600</c:v>
                </c:pt>
                <c:pt idx="9">
                  <c:v>1486</c:v>
                </c:pt>
                <c:pt idx="12">
                  <c:v>1502</c:v>
                </c:pt>
              </c:numCache>
            </c:numRef>
          </c:val>
          <c:extLst>
            <c:ext xmlns:c16="http://schemas.microsoft.com/office/drawing/2014/chart" uri="{C3380CC4-5D6E-409C-BE32-E72D297353CC}">
              <c16:uniqueId val="{00000006-CE30-427F-B019-7F843938C5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895</c:v>
                </c:pt>
                <c:pt idx="3">
                  <c:v>808</c:v>
                </c:pt>
                <c:pt idx="6">
                  <c:v>700</c:v>
                </c:pt>
                <c:pt idx="9">
                  <c:v>573</c:v>
                </c:pt>
                <c:pt idx="12">
                  <c:v>425</c:v>
                </c:pt>
              </c:numCache>
            </c:numRef>
          </c:val>
          <c:extLst>
            <c:ext xmlns:c16="http://schemas.microsoft.com/office/drawing/2014/chart" uri="{C3380CC4-5D6E-409C-BE32-E72D297353CC}">
              <c16:uniqueId val="{00000007-CE30-427F-B019-7F843938C5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11749</c:v>
                </c:pt>
                <c:pt idx="3">
                  <c:v>10849</c:v>
                </c:pt>
                <c:pt idx="6">
                  <c:v>9902</c:v>
                </c:pt>
                <c:pt idx="9">
                  <c:v>9226</c:v>
                </c:pt>
                <c:pt idx="12">
                  <c:v>8694</c:v>
                </c:pt>
              </c:numCache>
            </c:numRef>
          </c:val>
          <c:extLst>
            <c:ext xmlns:c16="http://schemas.microsoft.com/office/drawing/2014/chart" uri="{C3380CC4-5D6E-409C-BE32-E72D297353CC}">
              <c16:uniqueId val="{00000008-CE30-427F-B019-7F843938C5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330</c:v>
                </c:pt>
                <c:pt idx="3">
                  <c:v>353</c:v>
                </c:pt>
                <c:pt idx="6">
                  <c:v>338</c:v>
                </c:pt>
                <c:pt idx="9">
                  <c:v>316</c:v>
                </c:pt>
                <c:pt idx="12">
                  <c:v>287</c:v>
                </c:pt>
              </c:numCache>
            </c:numRef>
          </c:val>
          <c:extLst>
            <c:ext xmlns:c16="http://schemas.microsoft.com/office/drawing/2014/chart" uri="{C3380CC4-5D6E-409C-BE32-E72D297353CC}">
              <c16:uniqueId val="{00000009-CE30-427F-B019-7F843938C5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16082</c:v>
                </c:pt>
                <c:pt idx="3">
                  <c:v>15674</c:v>
                </c:pt>
                <c:pt idx="6">
                  <c:v>15195</c:v>
                </c:pt>
                <c:pt idx="9">
                  <c:v>14371</c:v>
                </c:pt>
                <c:pt idx="12">
                  <c:v>13757</c:v>
                </c:pt>
              </c:numCache>
            </c:numRef>
          </c:val>
          <c:extLst>
            <c:ext xmlns:c16="http://schemas.microsoft.com/office/drawing/2014/chart" uri="{C3380CC4-5D6E-409C-BE32-E72D297353CC}">
              <c16:uniqueId val="{0000000A-CE30-427F-B019-7F843938C5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10344</c:v>
                </c:pt>
                <c:pt idx="2">
                  <c:v>#N/A</c:v>
                </c:pt>
                <c:pt idx="3">
                  <c:v>#N/A</c:v>
                </c:pt>
                <c:pt idx="4">
                  <c:v>9150</c:v>
                </c:pt>
                <c:pt idx="5">
                  <c:v>#N/A</c:v>
                </c:pt>
                <c:pt idx="6">
                  <c:v>#N/A</c:v>
                </c:pt>
                <c:pt idx="7">
                  <c:v>7741</c:v>
                </c:pt>
                <c:pt idx="8">
                  <c:v>#N/A</c:v>
                </c:pt>
                <c:pt idx="9">
                  <c:v>#N/A</c:v>
                </c:pt>
                <c:pt idx="10">
                  <c:v>5895</c:v>
                </c:pt>
                <c:pt idx="11">
                  <c:v>#N/A</c:v>
                </c:pt>
                <c:pt idx="12">
                  <c:v>#N/A</c:v>
                </c:pt>
                <c:pt idx="13">
                  <c:v>4539</c:v>
                </c:pt>
                <c:pt idx="14">
                  <c:v>#N/A</c:v>
                </c:pt>
              </c:numCache>
            </c:numRef>
          </c:val>
          <c:smooth val="0"/>
          <c:extLst>
            <c:ext xmlns:c16="http://schemas.microsoft.com/office/drawing/2014/chart" uri="{C3380CC4-5D6E-409C-BE32-E72D297353CC}">
              <c16:uniqueId val="{0000000B-CE30-427F-B019-7F843938C5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995</c:v>
                </c:pt>
                <c:pt idx="1">
                  <c:v>1346</c:v>
                </c:pt>
                <c:pt idx="2">
                  <c:v>1847</c:v>
                </c:pt>
              </c:numCache>
            </c:numRef>
          </c:val>
          <c:extLst>
            <c:ext xmlns:c16="http://schemas.microsoft.com/office/drawing/2014/chart" uri="{C3380CC4-5D6E-409C-BE32-E72D297353CC}">
              <c16:uniqueId val="{00000000-1E29-4871-879A-43457F555A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E29-4871-879A-43457F555A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1163</c:v>
                </c:pt>
                <c:pt idx="1">
                  <c:v>1232</c:v>
                </c:pt>
                <c:pt idx="2">
                  <c:v>1271</c:v>
                </c:pt>
              </c:numCache>
            </c:numRef>
          </c:val>
          <c:extLst>
            <c:ext xmlns:c16="http://schemas.microsoft.com/office/drawing/2014/chart" uri="{C3380CC4-5D6E-409C-BE32-E72D297353CC}">
              <c16:uniqueId val="{00000002-1E29-4871-879A-43457F555A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{0B798BBF-D6A3-4230-B680-28D87287686C}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08-4799-A3D9-29BE95A028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{E26CAEBB-5E4C-409F-8E01-1FCF3EB3D553}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08-4799-A3D9-29BE95A028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{5496ABEE-6024-4777-91DD-5FE4D8636A13}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08-4799-A3D9-29BE95A028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{E5B8AE4D-ACBA-45F6-BB01-8834385BB2FB}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08-4799-A3D9-29BE95A028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{A9798EDE-7AE7-46D3-AA3A-45BD28D2200D}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08-4799-A3D9-29BE95A028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{6E1A104A-5214-4BEC-9C47-7E6AC36AE534}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08-4799-A3D9-29BE95A028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{E5650B42-DBB2-431E-B39F-AD5DC88A9494}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08-4799-A3D9-29BE95A0284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{FE477FC0-E9D6-43CE-A1D7-91C9E04175C0}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08-4799-A3D9-29BE95A0284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{8D18580A-6806-42B1-B64B-DD1FB65BB3E9}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08-4799-A3D9-29BE95A028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pt idx="32">
                  <c:v>59.3</c:v>
                </c:pt>
              </c:numCache>
            </c:numRef>
          </c:xVal>
          <c:yVal>
            <c:numRef>
              <c:f>公会計指標分析・財政指標組合せ分析表!$BP$51:$DC$51</c:f>
              <c:numCache>
                <c:formatCode>#,##0.0;"▲ "#,##0.0</c:formatCode>
                <c:ptCount val="40"/>
                <c:pt idx="24">
                  <c:v>70.3</c:v>
                </c:pt>
                <c:pt idx="32">
                  <c:v>52.7</c:v>
                </c:pt>
              </c:numCache>
            </c:numRef>
          </c:yVal>
          <c:smooth val="0"/>
          <c:extLst>
            <c:ext xmlns:c16="http://schemas.microsoft.com/office/drawing/2014/chart" uri="{C3380CC4-5D6E-409C-BE32-E72D297353CC}">
              <c16:uniqueId val="{00000009-AE08-4799-A3D9-29BE95A028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{DAE1DDC6-9E43-4497-BDDB-2E4A72854F42}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08-4799-A3D9-29BE95A028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{F8B3EBDC-0A4E-4007-8317-CFB7461D5E25}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08-4799-A3D9-29BE95A028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{CEFDA328-8F12-4CE7-A7A5-2E79EEDC75E0}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08-4799-A3D9-29BE95A028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{997912D3-1E2E-4762-B9F2-E462FEE7B62C}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08-4799-A3D9-29BE95A028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{217A7AC7-62F6-4668-8081-23703D6C0885}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08-4799-A3D9-29BE95A028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{E1568A92-7082-46B4-9161-60E003CA6C65}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08-4799-A3D9-29BE95A028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{E85B0BB2-239F-4EFF-BE64-248FFD4CBD44}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08-4799-A3D9-29BE95A0284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{77515356-2F15-4F23-8E44-F9C3F33BF848}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08-4799-A3D9-29BE95A0284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{A8C8C614-31E8-453C-8B66-E3163E62DEDE}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08-4799-A3D9-29BE95A028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63</c:v>
                </c:pt>
              </c:numCache>
            </c:numRef>
          </c:xVal>
          <c:yVal>
            <c:numRef>
              <c:f>公会計指標分析・財政指標組合せ分析表!$BP$55:$DC$55</c:f>
              <c:numCache>
                <c:formatCode>#,##0.0;"▲ "#,##0.0</c:formatCode>
                <c:ptCount val="40"/>
                <c:pt idx="24">
                  <c:v>49</c:v>
                </c:pt>
                <c:pt idx="32">
                  <c:v>41.3</c:v>
                </c:pt>
              </c:numCache>
            </c:numRef>
          </c:yVal>
          <c:smooth val="0"/>
          <c:extLst>
            <c:ext xmlns:c16="http://schemas.microsoft.com/office/drawing/2014/chart" uri="{C3380CC4-5D6E-409C-BE32-E72D297353CC}">
              <c16:uniqueId val="{00000013-AE08-4799-A3D9-29BE95A0284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{CB6D6836-3123-41E8-8A8E-56168B1C0307}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47-44E7-8690-EC3E5A08DC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{3850B919-5FEF-4DC6-8EFC-865423A025BE}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47-44E7-8690-EC3E5A08DC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{C57A2627-8296-4A4B-B125-697865031403}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47-44E7-8690-EC3E5A08DC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{D2123384-FBE7-4F19-843B-360A140F5C98}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47-44E7-8690-EC3E5A08DC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{21B3D913-2096-4B36-B440-F17CA07F9245}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47-44E7-8690-EC3E5A08DC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{C64D0835-1ED1-4947-B6BA-CFC5C728253B}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47-44E7-8690-EC3E5A08DC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{42BC5B64-F296-4EE2-828E-8F4F0E3F4CDF}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47-44E7-8690-EC3E5A08DCD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{C66E34DE-42A8-4380-8D58-419686610AB1}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47-44E7-8690-EC3E5A08DCD3}"/>
                </c:ext>
              </c:extLst>
            </c:dLbl>
            <c:dLbl>
              <c:idx val="32"/>
              <c:layout>
                <c:manualLayout>
                  <c:x val="-1.8299452531267517E-2"/>
                  <c:y val="-5.65996669650875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{7EFD6469-C3C5-4836-8335-77E212D0C755}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47-44E7-8690-EC3E5A08DC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10.7</c:v>
                </c:pt>
                <c:pt idx="16">
                  <c:v>10.199999999999999</c:v>
                </c:pt>
                <c:pt idx="24">
                  <c:v>10</c:v>
                </c:pt>
                <c:pt idx="32">
                  <c:v>9.6</c:v>
                </c:pt>
              </c:numCache>
            </c:numRef>
          </c:xVal>
          <c:yVal>
            <c:numRef>
              <c:f>公会計指標分析・財政指標組合せ分析表!$BP$73:$DC$73</c:f>
              <c:numCache>
                <c:formatCode>#,##0.0;"▲ "#,##0.0</c:formatCode>
                <c:ptCount val="40"/>
                <c:pt idx="0">
                  <c:v>117</c:v>
                </c:pt>
                <c:pt idx="8">
                  <c:v>105.7</c:v>
                </c:pt>
                <c:pt idx="16">
                  <c:v>90.5</c:v>
                </c:pt>
                <c:pt idx="24">
                  <c:v>70.3</c:v>
                </c:pt>
                <c:pt idx="32">
                  <c:v>52.7</c:v>
                </c:pt>
              </c:numCache>
            </c:numRef>
          </c:yVal>
          <c:smooth val="0"/>
          <c:extLst>
            <c:ext xmlns:c16="http://schemas.microsoft.com/office/drawing/2014/chart" uri="{C3380CC4-5D6E-409C-BE32-E72D297353CC}">
              <c16:uniqueId val="{00000009-1547-44E7-8690-EC3E5A08DC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{45D57501-F31D-43CF-851E-9FA83DADA3C2}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47-44E7-8690-EC3E5A08DC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{0FBE6860-284F-4B20-AE76-B8AD77A2DF45}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47-44E7-8690-EC3E5A08DC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{9A3265E3-49F2-4085-86FB-F0283D184E12}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47-44E7-8690-EC3E5A08DC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{85F25F43-3F05-4875-A243-DE39C99648EC}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47-44E7-8690-EC3E5A08DC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{6BBFC627-D481-49EE-9D09-B5700D5EE42C}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47-44E7-8690-EC3E5A08DC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{CC3F5DD2-4238-45F3-8F3D-24CDF6BF1201}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47-44E7-8690-EC3E5A08DCD3}"/>
                </c:ext>
              </c:extLst>
            </c:dLbl>
            <c:dLbl>
              <c:idx val="16"/>
              <c:layout>
                <c:manualLayout>
                  <c:x val="-4.4968881812918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{97D82413-7BFF-489D-B21E-B2F395378758}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47-44E7-8690-EC3E5A08DCD3}"/>
                </c:ext>
              </c:extLst>
            </c:dLbl>
            <c:dLbl>
              <c:idx val="24"/>
              <c:layout>
                <c:manualLayout>
                  <c:x val="-3.1570342725075584E-2"/>
                  <c:y val="-6.82336272105004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{D553483C-FA00-4E75-958C-80C32EF77180}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47-44E7-8690-EC3E5A08DC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{C60C4818-5745-452A-8F4D-1C015D97817A}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47-44E7-8690-EC3E5A08DC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547-44E7-8690-EC3E5A08DCD3}"/>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年度にかけて実施した船川第一小学校整備事業の元金償還が開始したことなどにより、前年度と比較して増加している。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利率見直しや、第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次男鹿市行政改革大綱において投資的経費に係る地方債単年度発行額の上限を定めることにより抑制を図っているものの、令和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年度以降、船越小学校の大規模改修や児童施設の新設等、大きな建設事業を予定していることから、借入額が増加することに伴い、元利償還金も増加すると見込まれる。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満期一括償還の地方債を発行していないため、該当する数値なし。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○一般会計等に係る地方債の現在高</a:t>
          </a:r>
        </a:p>
        <a:p>
          <a:r>
            <a:rPr kumimoji="1" lang="ja-JP" altLang="en-US" sz="1350">
              <a:latin typeface="ＭＳ ゴシック" pitchFamily="49" charset="-128"/>
              <a:ea typeface="ＭＳ ゴシック" pitchFamily="49" charset="-128"/>
            </a:rPr>
            <a:t>　第４次男鹿市行政改革大綱に基づき地方債の発行の抑制を図っていること、また既発債の償還終了により残高は減少している。</a:t>
          </a:r>
        </a:p>
        <a:p>
          <a:r>
            <a:rPr kumimoji="1" lang="ja-JP" altLang="en-US" sz="1350">
              <a:latin typeface="ＭＳ ゴシック" pitchFamily="49" charset="-128"/>
              <a:ea typeface="ＭＳ ゴシック" pitchFamily="49" charset="-128"/>
            </a:rPr>
            <a:t>○公営企業債等繰入見込額</a:t>
          </a:r>
        </a:p>
        <a:p>
          <a:r>
            <a:rPr kumimoji="1" lang="ja-JP" altLang="en-US" sz="1350">
              <a:latin typeface="ＭＳ ゴシック" pitchFamily="49" charset="-128"/>
              <a:ea typeface="ＭＳ ゴシック" pitchFamily="49" charset="-128"/>
            </a:rPr>
            <a:t>　公営企業債発行を伴う事業費が減少傾向にあることにより、繰入見込額も減少している。</a:t>
          </a:r>
        </a:p>
        <a:p>
          <a:r>
            <a:rPr kumimoji="1" lang="ja-JP" altLang="en-US" sz="1350">
              <a:latin typeface="ＭＳ ゴシック" pitchFamily="49" charset="-128"/>
              <a:ea typeface="ＭＳ ゴシック" pitchFamily="49" charset="-128"/>
            </a:rPr>
            <a:t>○退職手当負担見込額</a:t>
          </a:r>
        </a:p>
        <a:p>
          <a:r>
            <a:rPr kumimoji="1" lang="ja-JP" altLang="en-US" sz="1350">
              <a:latin typeface="ＭＳ ゴシック" pitchFamily="49" charset="-128"/>
              <a:ea typeface="ＭＳ ゴシック" pitchFamily="49" charset="-128"/>
            </a:rPr>
            <a:t>　退職者が多かった前年度と比較すると増加しているが、職員数の減等により、負担見込額は減少傾向にある。</a:t>
          </a:r>
          <a:endParaRPr kumimoji="1" lang="ja-JP" altLang="en-US" sz="1350">
            <a:solidFill>
              <a:srgbClr val="FF0000"/>
            </a:solidFill>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○充当可能基金</a:t>
          </a:r>
        </a:p>
        <a:p>
          <a:r>
            <a:rPr kumimoji="1" lang="ja-JP" altLang="en-US" sz="1350">
              <a:latin typeface="ＭＳ ゴシック" pitchFamily="49" charset="-128"/>
              <a:ea typeface="ＭＳ ゴシック" pitchFamily="49" charset="-128"/>
            </a:rPr>
            <a:t>　投資的経費の減や交付金の増などにより、基金の積み増しを行うことができ、残高は増加した。</a:t>
          </a:r>
        </a:p>
        <a:p>
          <a:endParaRPr kumimoji="1" lang="ja-JP" altLang="en-US"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今後も充当可能基金残高の確保に努めるほか、地方債残高の減少に引き続き努め、将来負担の軽減を図っていく。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男鹿駅周辺整備事業の財源として地域振興基金を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万円取崩した一方、財政調整基金は決算剰余金の増に伴う積立てと、過疎地域自立促進基金は過疎対策事業債を原資とした積立てにより増加し、基金全体では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基金残高は、増加傾向にあるものの、令和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船越小学校の大規模改修や児童施設の新設等、大きな建設事業を予定していることから、特定目的基金を積立てるとともに、財政調整基金においては、不測の事態に備え適正な額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地域医療の確保、住民の日常的な移動のための交通手段の確保、集落の維持及び活性化その他の住民が将来にわたり安全に安心して暮らすことのできる地域社会の実現など過疎地域の自立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項各号に掲げる施策に要する経費。令和元年度に新たに設置。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・観光施設基金：市が設置する観光施設の良好な管理運営の推進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・地域振興基金：男鹿駅周辺整備事業に充当するため、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万円積立て、森林環境譲与税活用事業の財源として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・観光施設基金：温浴ランドおが温水ボイラー更新工事に充当するために、基金残高全額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・地域振興基金：男鹿駅周辺整備事業へ充当するための取崩しを予定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・過疎地域自立促進基金：過疎対策事業債を原資として積立て、公共施設等総合管理計画に基づく事業の財源として取崩しを予定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・森林環境譲与税基金：森林環境譲与税を原資として積立て、森林管理の意向調査を経て森林整備や人材育成、木材利用の促進や普及啓発に係る事業の財源として取崩しを予定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歳出において、退職手当負担金や投資的経費の一般財源が減少したことや、歳入において、交付税や地方消費税交付金、寄附金等が増加したため残高が増加したものである。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事業の取捨選択や公共施設の適正管理を推進し基金に頼らない財政運営を行い、標準財政規模の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％以上の財政調整基金確保に努めることとしている。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取崩し及び積立てを行っていないため増減なし。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長らく取崩し及び積立てを行っていなかったが、普通交付税において、令和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年度の臨時財政対策債の一部の償還に要する経費の財源を措置するため、同年度に限り、「臨時財政対策債償還基金費」が設けられたことから、相当分を積立て、後年の償還時に取崩しを予定している。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年度まで、固定資産台帳は整備されているが、施設類型別の精査が必要なため数値が算出されていない。</a:t>
          </a:r>
        </a:p>
        <a:p>
          <a:r>
            <a:rPr kumimoji="1" lang="ja-JP" altLang="en-US" sz="1100">
              <a:latin typeface="ＭＳ Ｐゴシック" panose="020B0600070205080204" pitchFamily="50" charset="-128"/>
              <a:ea typeface="ＭＳ Ｐゴシック" panose="020B0600070205080204" pitchFamily="50" charset="-128"/>
            </a:rPr>
            <a:t>類似団体平均と比較して低い水準ではあるものの、昭和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年代に建設した公共施設の多くが耐用年数を超過し、老朽化が進んでいる。</a:t>
          </a:r>
        </a:p>
        <a:p>
          <a:r>
            <a:rPr kumimoji="1" lang="ja-JP" altLang="en-US" sz="1100">
              <a:latin typeface="ＭＳ Ｐゴシック" panose="020B0600070205080204" pitchFamily="50" charset="-128"/>
              <a:ea typeface="ＭＳ Ｐゴシック" panose="020B0600070205080204" pitchFamily="50" charset="-128"/>
            </a:rPr>
            <a:t>既に策定済みの男鹿市公共施設等総合管理計画に加え、令和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年度には個別施設計画を策定したところであり、今後、同計画に基づき、予防保全型の維持管理による公共施設の長寿命化を図るとともに、統廃合を含めた再配置による質・量の最適化に取り組んでいく。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9" name="楕円 78"/>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80" name="有形固定資産減価償却率該当値テキスト"/>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57912</xdr:rowOff>
    </xdr:to>
    <xdr:cxnSp macro="">
      <xdr:nvCxnSpPr>
        <xdr:cNvPr id="82" name="直線コネクタ 81"/>
        <xdr:cNvCxnSpPr/>
      </xdr:nvCxnSpPr>
      <xdr:spPr>
        <a:xfrm>
          <a:off x="4051300" y="5766943"/>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3"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4"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5"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86"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87" name="n_1mainValue有形固定資産減価償却率"/>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年度以降、債務償還比率は改善傾向にあり、令和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年度は類似団体平均値を下回った。</a:t>
          </a:r>
        </a:p>
        <a:p>
          <a:r>
            <a:rPr kumimoji="1" lang="ja-JP" altLang="en-US" sz="1100">
              <a:latin typeface="ＭＳ Ｐゴシック" panose="020B0600070205080204" pitchFamily="50" charset="-128"/>
              <a:ea typeface="ＭＳ Ｐゴシック" panose="020B0600070205080204" pitchFamily="50" charset="-128"/>
            </a:rPr>
            <a:t>改善している主な要因としては、将来負担額において、一般会計及び公営企業会計の地方債現在高の減があったことや、充当可能財源において、財政調整基金など基金残高の増などがあったことによる。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年度以降は、認定こども園建設や小学校大規模改修工事など、複数の大規模な建設事業を予定しており、将来負担額の増加が見込まれる。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5" name="テキスト ボックス 11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18" name="直線コネクタ 117"/>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19"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0" name="直線コネクタ 119"/>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1"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2" name="直線コネクタ 121"/>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23"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4" name="フローチャート: 判断 123"/>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5" name="フローチャート: 判断 124"/>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6" name="フローチャート: 判断 125"/>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7" name="フローチャート: 判断 126"/>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28" name="フローチャート: 判断 127"/>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151354</xdr:rowOff>
    </xdr:from>
    <xdr:to>
      <xdr:col>76</xdr:col>
      <xdr:colOff>73025</xdr:colOff>
      <xdr:row>30</xdr:row>
      <xdr:rowOff>81504</xdr:rowOff>
    </xdr:to>
    <xdr:sp macro="" textlink="">
      <xdr:nvSpPr>
        <xdr:cNvPr id="134" name="楕円 133"/>
        <xdr:cNvSpPr/>
      </xdr:nvSpPr>
      <xdr:spPr>
        <a:xfrm>
          <a:off x="147447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2781</xdr:rowOff>
    </xdr:from>
    <xdr:ext cx="469744" cy="259045"/>
    <xdr:sp macro="" textlink="">
      <xdr:nvSpPr>
        <xdr:cNvPr id="135" name="債務償還比率該当値テキスト"/>
        <xdr:cNvSpPr txBox="1"/>
      </xdr:nvSpPr>
      <xdr:spPr>
        <a:xfrm>
          <a:off x="14846300" y="574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98546</xdr:rowOff>
    </xdr:from>
    <xdr:to>
      <xdr:col>72</xdr:col>
      <xdr:colOff>123825</xdr:colOff>
      <xdr:row>31</xdr:row>
      <xdr:rowOff>28696</xdr:rowOff>
    </xdr:to>
    <xdr:sp macro="" textlink="">
      <xdr:nvSpPr>
        <xdr:cNvPr id="136" name="楕円 135"/>
        <xdr:cNvSpPr/>
      </xdr:nvSpPr>
      <xdr:spPr>
        <a:xfrm>
          <a:off x="14033500" y="60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30704</xdr:rowOff>
    </xdr:from>
    <xdr:to>
      <xdr:col>76</xdr:col>
      <xdr:colOff>22225</xdr:colOff>
      <xdr:row>30</xdr:row>
      <xdr:rowOff>149346</xdr:rowOff>
    </xdr:to>
    <xdr:cxnSp macro="">
      <xdr:nvCxnSpPr>
        <xdr:cNvPr id="137" name="直線コネクタ 136"/>
        <xdr:cNvCxnSpPr/>
      </xdr:nvCxnSpPr>
      <xdr:spPr>
        <a:xfrm flipV="1">
          <a:off x="14084300" y="5945729"/>
          <a:ext cx="711200" cy="1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29803</xdr:rowOff>
    </xdr:from>
    <xdr:to>
      <xdr:col>68</xdr:col>
      <xdr:colOff>123825</xdr:colOff>
      <xdr:row>31</xdr:row>
      <xdr:rowOff>131403</xdr:rowOff>
    </xdr:to>
    <xdr:sp macro="" textlink="">
      <xdr:nvSpPr>
        <xdr:cNvPr id="138" name="楕円 137"/>
        <xdr:cNvSpPr/>
      </xdr:nvSpPr>
      <xdr:spPr>
        <a:xfrm>
          <a:off x="13271500" y="61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149346</xdr:rowOff>
    </xdr:from>
    <xdr:to>
      <xdr:col>72</xdr:col>
      <xdr:colOff>73025</xdr:colOff>
      <xdr:row>31</xdr:row>
      <xdr:rowOff>80603</xdr:rowOff>
    </xdr:to>
    <xdr:cxnSp macro="">
      <xdr:nvCxnSpPr>
        <xdr:cNvPr id="139" name="直線コネクタ 138"/>
        <xdr:cNvCxnSpPr/>
      </xdr:nvCxnSpPr>
      <xdr:spPr>
        <a:xfrm flipV="1">
          <a:off x="13322300" y="6064371"/>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1772</xdr:rowOff>
    </xdr:from>
    <xdr:to>
      <xdr:col>64</xdr:col>
      <xdr:colOff>123825</xdr:colOff>
      <xdr:row>32</xdr:row>
      <xdr:rowOff>103372</xdr:rowOff>
    </xdr:to>
    <xdr:sp macro="" textlink="">
      <xdr:nvSpPr>
        <xdr:cNvPr id="140" name="楕円 139"/>
        <xdr:cNvSpPr/>
      </xdr:nvSpPr>
      <xdr:spPr>
        <a:xfrm>
          <a:off x="12509500" y="62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80603</xdr:rowOff>
    </xdr:from>
    <xdr:to>
      <xdr:col>68</xdr:col>
      <xdr:colOff>73025</xdr:colOff>
      <xdr:row>32</xdr:row>
      <xdr:rowOff>52572</xdr:rowOff>
    </xdr:to>
    <xdr:cxnSp macro="">
      <xdr:nvCxnSpPr>
        <xdr:cNvPr id="141" name="直線コネクタ 140"/>
        <xdr:cNvCxnSpPr/>
      </xdr:nvCxnSpPr>
      <xdr:spPr>
        <a:xfrm flipV="1">
          <a:off x="12560300" y="6167078"/>
          <a:ext cx="762000" cy="1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120378</xdr:rowOff>
    </xdr:from>
    <xdr:to>
      <xdr:col>60</xdr:col>
      <xdr:colOff>123825</xdr:colOff>
      <xdr:row>32</xdr:row>
      <xdr:rowOff>50528</xdr:rowOff>
    </xdr:to>
    <xdr:sp macro="" textlink="">
      <xdr:nvSpPr>
        <xdr:cNvPr id="142" name="楕円 141"/>
        <xdr:cNvSpPr/>
      </xdr:nvSpPr>
      <xdr:spPr>
        <a:xfrm>
          <a:off x="11747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171178</xdr:rowOff>
    </xdr:from>
    <xdr:to>
      <xdr:col>64</xdr:col>
      <xdr:colOff>73025</xdr:colOff>
      <xdr:row>32</xdr:row>
      <xdr:rowOff>52572</xdr:rowOff>
    </xdr:to>
    <xdr:cxnSp macro="">
      <xdr:nvCxnSpPr>
        <xdr:cNvPr id="143" name="直線コネクタ 142"/>
        <xdr:cNvCxnSpPr/>
      </xdr:nvCxnSpPr>
      <xdr:spPr>
        <a:xfrm>
          <a:off x="11798300" y="6257653"/>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4"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5"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6"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47"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19823</xdr:rowOff>
    </xdr:from>
    <xdr:ext cx="469744" cy="259045"/>
    <xdr:sp macro="" textlink="">
      <xdr:nvSpPr>
        <xdr:cNvPr id="148" name="n_1mainValue債務償還比率"/>
        <xdr:cNvSpPr txBox="1"/>
      </xdr:nvSpPr>
      <xdr:spPr>
        <a:xfrm>
          <a:off x="13836727" y="610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122530</xdr:rowOff>
    </xdr:from>
    <xdr:ext cx="469744" cy="259045"/>
    <xdr:sp macro="" textlink="">
      <xdr:nvSpPr>
        <xdr:cNvPr id="149" name="n_2mainValue債務償還比率"/>
        <xdr:cNvSpPr txBox="1"/>
      </xdr:nvSpPr>
      <xdr:spPr>
        <a:xfrm>
          <a:off x="13087427" y="620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94499</xdr:rowOff>
    </xdr:from>
    <xdr:ext cx="560923" cy="259045"/>
    <xdr:sp macro="" textlink="">
      <xdr:nvSpPr>
        <xdr:cNvPr id="150" name="n_3mainValue債務償還比率"/>
        <xdr:cNvSpPr txBox="1"/>
      </xdr:nvSpPr>
      <xdr:spPr>
        <a:xfrm>
          <a:off x="12279838" y="6352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41655</xdr:rowOff>
    </xdr:from>
    <xdr:ext cx="469744" cy="259045"/>
    <xdr:sp macro="" textlink="">
      <xdr:nvSpPr>
        <xdr:cNvPr id="151" name="n_4mainValue債務償還比率"/>
        <xdr:cNvSpPr txBox="1"/>
      </xdr:nvSpPr>
      <xdr:spPr>
        <a:xfrm>
          <a:off x="11563427" y="62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4" name="【道路】&#10;有形固定資産減価償却率該当値テキスト"/>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5" name="楕円 74"/>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24765</xdr:rowOff>
    </xdr:to>
    <xdr:cxnSp macro="">
      <xdr:nvCxnSpPr>
        <xdr:cNvPr id="76" name="直線コネクタ 75"/>
        <xdr:cNvCxnSpPr/>
      </xdr:nvCxnSpPr>
      <xdr:spPr>
        <a:xfrm>
          <a:off x="3797300" y="63360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9"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0"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1" name="n_1mainValue【道路】&#10;有形固定資産減価償却率"/>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7" name="直線コネクタ 106"/>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08"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09" name="直線コネクタ 108"/>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0"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1" name="直線コネクタ 110"/>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2"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3" name="フローチャート: 判断 112"/>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4" name="フローチャート: 判断 113"/>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5" name="フローチャート: 判断 114"/>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6" name="フローチャート: 判断 115"/>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7" name="フローチャート: 判断 116"/>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50601</xdr:rowOff>
    </xdr:from>
    <xdr:to>
      <xdr:col>55</xdr:col>
      <xdr:colOff>50800</xdr:colOff>
      <xdr:row>40</xdr:row>
      <xdr:rowOff>152201</xdr:rowOff>
    </xdr:to>
    <xdr:sp macro="" textlink="">
      <xdr:nvSpPr>
        <xdr:cNvPr id="123" name="楕円 122"/>
        <xdr:cNvSpPr/>
      </xdr:nvSpPr>
      <xdr:spPr>
        <a:xfrm>
          <a:off x="10426700" y="69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73478</xdr:rowOff>
    </xdr:from>
    <xdr:ext cx="534377" cy="259045"/>
    <xdr:sp macro="" textlink="">
      <xdr:nvSpPr>
        <xdr:cNvPr id="124" name="【道路】&#10;一人当たり延長該当値テキスト"/>
        <xdr:cNvSpPr txBox="1"/>
      </xdr:nvSpPr>
      <xdr:spPr>
        <a:xfrm>
          <a:off x="10515600" y="676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59211</xdr:rowOff>
    </xdr:from>
    <xdr:to>
      <xdr:col>50</xdr:col>
      <xdr:colOff>165100</xdr:colOff>
      <xdr:row>40</xdr:row>
      <xdr:rowOff>160811</xdr:rowOff>
    </xdr:to>
    <xdr:sp macro="" textlink="">
      <xdr:nvSpPr>
        <xdr:cNvPr id="125" name="楕円 124"/>
        <xdr:cNvSpPr/>
      </xdr:nvSpPr>
      <xdr:spPr>
        <a:xfrm>
          <a:off x="9588500" y="69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101401</xdr:rowOff>
    </xdr:from>
    <xdr:to>
      <xdr:col>55</xdr:col>
      <xdr:colOff>0</xdr:colOff>
      <xdr:row>40</xdr:row>
      <xdr:rowOff>110011</xdr:rowOff>
    </xdr:to>
    <xdr:cxnSp macro="">
      <xdr:nvCxnSpPr>
        <xdr:cNvPr id="126" name="直線コネクタ 125"/>
        <xdr:cNvCxnSpPr/>
      </xdr:nvCxnSpPr>
      <xdr:spPr>
        <a:xfrm flipV="1">
          <a:off x="9639300" y="6959401"/>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27"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28"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29"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30"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5888</xdr:rowOff>
    </xdr:from>
    <xdr:ext cx="534377" cy="259045"/>
    <xdr:sp macro="" textlink="">
      <xdr:nvSpPr>
        <xdr:cNvPr id="131" name="n_1mainValue【道路】&#10;一人当たり延長"/>
        <xdr:cNvSpPr txBox="1"/>
      </xdr:nvSpPr>
      <xdr:spPr>
        <a:xfrm>
          <a:off x="9359411" y="66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2" name="テキスト ボックス 15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55" name="直線コネクタ 154"/>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56"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57" name="直線コネクタ 156"/>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58"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9" name="直線コネクタ 158"/>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60"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1" name="フローチャート: 判断 160"/>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62" name="フローチャート: 判断 161"/>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63" name="フローチャート: 判断 162"/>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64" name="フローチャート: 判断 163"/>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65" name="フローチャート: 判断 164"/>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1" name="楕円 170"/>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72" name="【橋りょう・トンネル】&#10;有形固定資産減価償却率該当値テキスト"/>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73" name="楕円 172"/>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22860</xdr:rowOff>
    </xdr:to>
    <xdr:cxnSp macro="">
      <xdr:nvCxnSpPr>
        <xdr:cNvPr id="174" name="直線コネクタ 173"/>
        <xdr:cNvCxnSpPr/>
      </xdr:nvCxnSpPr>
      <xdr:spPr>
        <a:xfrm>
          <a:off x="3797300" y="10450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75"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76"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77"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78"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59707</xdr:rowOff>
    </xdr:from>
    <xdr:ext cx="405111" cy="259045"/>
    <xdr:sp macro="" textlink="">
      <xdr:nvSpPr>
        <xdr:cNvPr id="179" name="n_1mainValue【橋りょう・トンネル】&#10;有形固定資産減価償却率"/>
        <xdr:cNvSpPr txBox="1"/>
      </xdr:nvSpPr>
      <xdr:spPr>
        <a:xfrm>
          <a:off x="3582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03" name="直線コネクタ 202"/>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04"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05" name="直線コネクタ 204"/>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06"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07" name="直線コネクタ 206"/>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08"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09" name="フローチャート: 判断 208"/>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10" name="フローチャート: 判断 209"/>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11" name="フローチャート: 判断 210"/>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12" name="フローチャート: 判断 211"/>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13" name="フローチャート: 判断 212"/>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152721</xdr:rowOff>
    </xdr:from>
    <xdr:to>
      <xdr:col>55</xdr:col>
      <xdr:colOff>50800</xdr:colOff>
      <xdr:row>63</xdr:row>
      <xdr:rowOff>82871</xdr:rowOff>
    </xdr:to>
    <xdr:sp macro="" textlink="">
      <xdr:nvSpPr>
        <xdr:cNvPr id="219" name="楕円 218"/>
        <xdr:cNvSpPr/>
      </xdr:nvSpPr>
      <xdr:spPr>
        <a:xfrm>
          <a:off x="10426700" y="10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131148</xdr:rowOff>
    </xdr:from>
    <xdr:ext cx="599010" cy="259045"/>
    <xdr:sp macro="" textlink="">
      <xdr:nvSpPr>
        <xdr:cNvPr id="220" name="【橋りょう・トンネル】&#10;一人当たり有形固定資産（償却資産）額該当値テキスト"/>
        <xdr:cNvSpPr txBox="1"/>
      </xdr:nvSpPr>
      <xdr:spPr>
        <a:xfrm>
          <a:off x="10515600" y="1076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157852</xdr:rowOff>
    </xdr:from>
    <xdr:to>
      <xdr:col>50</xdr:col>
      <xdr:colOff>165100</xdr:colOff>
      <xdr:row>63</xdr:row>
      <xdr:rowOff>88002</xdr:rowOff>
    </xdr:to>
    <xdr:sp macro="" textlink="">
      <xdr:nvSpPr>
        <xdr:cNvPr id="221" name="楕円 220"/>
        <xdr:cNvSpPr/>
      </xdr:nvSpPr>
      <xdr:spPr>
        <a:xfrm>
          <a:off x="9588500" y="107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32071</xdr:rowOff>
    </xdr:from>
    <xdr:to>
      <xdr:col>55</xdr:col>
      <xdr:colOff>0</xdr:colOff>
      <xdr:row>63</xdr:row>
      <xdr:rowOff>37202</xdr:rowOff>
    </xdr:to>
    <xdr:cxnSp macro="">
      <xdr:nvCxnSpPr>
        <xdr:cNvPr id="222" name="直線コネクタ 221"/>
        <xdr:cNvCxnSpPr/>
      </xdr:nvCxnSpPr>
      <xdr:spPr>
        <a:xfrm flipV="1">
          <a:off x="9639300" y="10833421"/>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23"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24"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25"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26"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79129</xdr:rowOff>
    </xdr:from>
    <xdr:ext cx="599010" cy="259045"/>
    <xdr:sp macro="" textlink="">
      <xdr:nvSpPr>
        <xdr:cNvPr id="227" name="n_1mainValue【橋りょう・トンネル】&#10;一人当たり有形固定資産（償却資産）額"/>
        <xdr:cNvSpPr txBox="1"/>
      </xdr:nvSpPr>
      <xdr:spPr>
        <a:xfrm>
          <a:off x="9327095" y="1088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52" name="直線コネクタ 251"/>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55"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56" name="直線コネクタ 255"/>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7"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8" name="フローチャート: 判断 257"/>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59" name="フローチャート: 判断 2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60" name="フローチャート: 判断 259"/>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61" name="フローチャート: 判断 260"/>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62" name="フローチャート: 判断 261"/>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71120</xdr:rowOff>
    </xdr:from>
    <xdr:to>
      <xdr:col>24</xdr:col>
      <xdr:colOff>114300</xdr:colOff>
      <xdr:row>86</xdr:row>
      <xdr:rowOff>1270</xdr:rowOff>
    </xdr:to>
    <xdr:sp macro="" textlink="">
      <xdr:nvSpPr>
        <xdr:cNvPr id="268" name="楕円 267"/>
        <xdr:cNvSpPr/>
      </xdr:nvSpPr>
      <xdr:spPr>
        <a:xfrm>
          <a:off x="4584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49547</xdr:rowOff>
    </xdr:from>
    <xdr:ext cx="405111" cy="259045"/>
    <xdr:sp macro="" textlink="">
      <xdr:nvSpPr>
        <xdr:cNvPr id="269" name="【公営住宅】&#10;有形固定資産減価償却率該当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270" name="楕円 269"/>
        <xdr:cNvSpPr/>
      </xdr:nvSpPr>
      <xdr:spPr>
        <a:xfrm>
          <a:off x="3746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121920</xdr:rowOff>
    </xdr:to>
    <xdr:cxnSp macro="">
      <xdr:nvCxnSpPr>
        <xdr:cNvPr id="271" name="直線コネクタ 270"/>
        <xdr:cNvCxnSpPr/>
      </xdr:nvCxnSpPr>
      <xdr:spPr>
        <a:xfrm>
          <a:off x="3797300" y="146665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72"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73"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74"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75"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135272</xdr:rowOff>
    </xdr:from>
    <xdr:ext cx="405111" cy="259045"/>
    <xdr:sp macro="" textlink="">
      <xdr:nvSpPr>
        <xdr:cNvPr id="276" name="n_1mainValue【公営住宅】&#10;有形固定資産減価償却率"/>
        <xdr:cNvSpPr txBox="1"/>
      </xdr:nvSpPr>
      <xdr:spPr>
        <a:xfrm>
          <a:off x="3582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7" name="直線コネクタ 2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8" name="テキスト ボックス 2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9" name="直線コネクタ 2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0" name="テキスト ボックス 28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1" name="直線コネクタ 2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2" name="テキスト ボックス 29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3" name="直線コネクタ 2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4" name="テキスト ボックス 29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6" name="テキスト ボックス 29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98" name="直線コネクタ 297"/>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99"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00" name="直線コネクタ 299"/>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01"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02" name="直線コネクタ 301"/>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03"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04" name="フローチャート: 判断 303"/>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05" name="フローチャート: 判断 304"/>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06" name="フローチャート: 判断 305"/>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07" name="フローチャート: 判断 306"/>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08" name="フローチャート: 判断 307"/>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107680</xdr:rowOff>
    </xdr:from>
    <xdr:to>
      <xdr:col>55</xdr:col>
      <xdr:colOff>50800</xdr:colOff>
      <xdr:row>86</xdr:row>
      <xdr:rowOff>37830</xdr:rowOff>
    </xdr:to>
    <xdr:sp macro="" textlink="">
      <xdr:nvSpPr>
        <xdr:cNvPr id="314" name="楕円 313"/>
        <xdr:cNvSpPr/>
      </xdr:nvSpPr>
      <xdr:spPr>
        <a:xfrm>
          <a:off x="10426700" y="146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15"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108869</xdr:rowOff>
    </xdr:from>
    <xdr:to>
      <xdr:col>50</xdr:col>
      <xdr:colOff>165100</xdr:colOff>
      <xdr:row>86</xdr:row>
      <xdr:rowOff>39019</xdr:rowOff>
    </xdr:to>
    <xdr:sp macro="" textlink="">
      <xdr:nvSpPr>
        <xdr:cNvPr id="316" name="楕円 315"/>
        <xdr:cNvSpPr/>
      </xdr:nvSpPr>
      <xdr:spPr>
        <a:xfrm>
          <a:off x="9588500" y="146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158480</xdr:rowOff>
    </xdr:from>
    <xdr:to>
      <xdr:col>55</xdr:col>
      <xdr:colOff>0</xdr:colOff>
      <xdr:row>85</xdr:row>
      <xdr:rowOff>159669</xdr:rowOff>
    </xdr:to>
    <xdr:cxnSp macro="">
      <xdr:nvCxnSpPr>
        <xdr:cNvPr id="317" name="直線コネクタ 316"/>
        <xdr:cNvCxnSpPr/>
      </xdr:nvCxnSpPr>
      <xdr:spPr>
        <a:xfrm flipV="1">
          <a:off x="9639300" y="1473173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18"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19"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20"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21"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30146</xdr:rowOff>
    </xdr:from>
    <xdr:ext cx="469744" cy="259045"/>
    <xdr:sp macro="" textlink="">
      <xdr:nvSpPr>
        <xdr:cNvPr id="322" name="n_1mainValue【公営住宅】&#10;一人当たり面積"/>
        <xdr:cNvSpPr txBox="1"/>
      </xdr:nvSpPr>
      <xdr:spPr>
        <a:xfrm>
          <a:off x="9391727" y="1477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48" name="直線コネクタ 347"/>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0" name="直線コネクタ 34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51"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52" name="直線コネクタ 351"/>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53"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54" name="フローチャート: 判断 353"/>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55" name="フローチャート: 判断 354"/>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56" name="フローチャート: 判断 355"/>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57" name="フローチャート: 判断 35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58" name="フローチャート: 判断 357"/>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141332</xdr:rowOff>
    </xdr:from>
    <xdr:to>
      <xdr:col>24</xdr:col>
      <xdr:colOff>114300</xdr:colOff>
      <xdr:row>100</xdr:row>
      <xdr:rowOff>71482</xdr:rowOff>
    </xdr:to>
    <xdr:sp macro="" textlink="">
      <xdr:nvSpPr>
        <xdr:cNvPr id="364" name="楕円 363"/>
        <xdr:cNvSpPr/>
      </xdr:nvSpPr>
      <xdr:spPr>
        <a:xfrm>
          <a:off x="4584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94359</xdr:rowOff>
    </xdr:from>
    <xdr:ext cx="340478" cy="259045"/>
    <xdr:sp macro="" textlink="">
      <xdr:nvSpPr>
        <xdr:cNvPr id="365" name="【港湾・漁港】&#10;有形固定資産減価償却率該当値テキスト"/>
        <xdr:cNvSpPr txBox="1"/>
      </xdr:nvSpPr>
      <xdr:spPr>
        <a:xfrm>
          <a:off x="4673600" y="17067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139700</xdr:rowOff>
    </xdr:from>
    <xdr:to>
      <xdr:col>20</xdr:col>
      <xdr:colOff>38100</xdr:colOff>
      <xdr:row>100</xdr:row>
      <xdr:rowOff>69850</xdr:rowOff>
    </xdr:to>
    <xdr:sp macro="" textlink="">
      <xdr:nvSpPr>
        <xdr:cNvPr id="366" name="楕円 365"/>
        <xdr:cNvSpPr/>
      </xdr:nvSpPr>
      <xdr:spPr>
        <a:xfrm>
          <a:off x="3746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19050</xdr:rowOff>
    </xdr:from>
    <xdr:to>
      <xdr:col>24</xdr:col>
      <xdr:colOff>63500</xdr:colOff>
      <xdr:row>100</xdr:row>
      <xdr:rowOff>20682</xdr:rowOff>
    </xdr:to>
    <xdr:cxnSp macro="">
      <xdr:nvCxnSpPr>
        <xdr:cNvPr id="367" name="直線コネクタ 366"/>
        <xdr:cNvCxnSpPr/>
      </xdr:nvCxnSpPr>
      <xdr:spPr>
        <a:xfrm>
          <a:off x="3797300" y="1716405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36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6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7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7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86377</xdr:rowOff>
    </xdr:from>
    <xdr:ext cx="340478" cy="259045"/>
    <xdr:sp macro="" textlink="">
      <xdr:nvSpPr>
        <xdr:cNvPr id="372" name="n_1mainValue【港湾・漁港】&#10;有形固定資産減価償却率"/>
        <xdr:cNvSpPr txBox="1"/>
      </xdr:nvSpPr>
      <xdr:spPr>
        <a:xfrm>
          <a:off x="36143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4" name="テキスト ボックス 38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6" name="テキスト ボックス 38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8" name="テキスト ボックス 38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0" name="テキスト ボックス 38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2" name="テキスト ボックス 39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394" name="直線コネクタ 393"/>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9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96" name="直線コネクタ 39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397"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398" name="直線コネクタ 397"/>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399"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00" name="フローチャート: 判断 399"/>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01" name="フローチャート: 判断 400"/>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02" name="フローチャート: 判断 401"/>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03" name="フローチャート: 判断 402"/>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04" name="フローチャート: 判断 403"/>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23040</xdr:rowOff>
    </xdr:from>
    <xdr:to>
      <xdr:col>55</xdr:col>
      <xdr:colOff>50800</xdr:colOff>
      <xdr:row>108</xdr:row>
      <xdr:rowOff>124640</xdr:rowOff>
    </xdr:to>
    <xdr:sp macro="" textlink="">
      <xdr:nvSpPr>
        <xdr:cNvPr id="410" name="楕円 409"/>
        <xdr:cNvSpPr/>
      </xdr:nvSpPr>
      <xdr:spPr>
        <a:xfrm>
          <a:off x="10426700" y="185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109417</xdr:rowOff>
    </xdr:from>
    <xdr:ext cx="469744" cy="259045"/>
    <xdr:sp macro="" textlink="">
      <xdr:nvSpPr>
        <xdr:cNvPr id="411" name="【港湾・漁港】&#10;一人当たり有形固定資産（償却資産）額該当値テキスト"/>
        <xdr:cNvSpPr txBox="1"/>
      </xdr:nvSpPr>
      <xdr:spPr>
        <a:xfrm>
          <a:off x="10515600" y="1845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23847</xdr:rowOff>
    </xdr:from>
    <xdr:to>
      <xdr:col>50</xdr:col>
      <xdr:colOff>165100</xdr:colOff>
      <xdr:row>108</xdr:row>
      <xdr:rowOff>125447</xdr:rowOff>
    </xdr:to>
    <xdr:sp macro="" textlink="">
      <xdr:nvSpPr>
        <xdr:cNvPr id="412" name="楕円 411"/>
        <xdr:cNvSpPr/>
      </xdr:nvSpPr>
      <xdr:spPr>
        <a:xfrm>
          <a:off x="9588500" y="185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73840</xdr:rowOff>
    </xdr:from>
    <xdr:to>
      <xdr:col>55</xdr:col>
      <xdr:colOff>0</xdr:colOff>
      <xdr:row>108</xdr:row>
      <xdr:rowOff>74647</xdr:rowOff>
    </xdr:to>
    <xdr:cxnSp macro="">
      <xdr:nvCxnSpPr>
        <xdr:cNvPr id="413" name="直線コネクタ 412"/>
        <xdr:cNvCxnSpPr/>
      </xdr:nvCxnSpPr>
      <xdr:spPr>
        <a:xfrm flipV="1">
          <a:off x="9639300" y="18590440"/>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14"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15"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16"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17"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116574</xdr:rowOff>
    </xdr:from>
    <xdr:ext cx="469744" cy="259045"/>
    <xdr:sp macro="" textlink="">
      <xdr:nvSpPr>
        <xdr:cNvPr id="418" name="n_1mainValue【港湾・漁港】&#10;一人当たり有形固定資産（償却資産）額"/>
        <xdr:cNvSpPr txBox="1"/>
      </xdr:nvSpPr>
      <xdr:spPr>
        <a:xfrm>
          <a:off x="9391728" y="1863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9" name="テキスト ボックス 42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1" name="テキスト ボックス 43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1" name="テキスト ボックス 44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44" name="直線コネクタ 443"/>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6" name="直線コネクタ 44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47"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48" name="直線コネクタ 447"/>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49"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50" name="フローチャート: 判断 449"/>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51" name="フローチャート: 判断 450"/>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52" name="フローチャート: 判断 451"/>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53" name="フローチャート: 判断 452"/>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54" name="フローチャート: 判断 453"/>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460" name="楕円 459"/>
        <xdr:cNvSpPr/>
      </xdr:nvSpPr>
      <xdr:spPr>
        <a:xfrm>
          <a:off x="16268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461" name="【認定こども園・幼稚園・保育所】&#10;有形固定資産減価償却率該当値テキスト"/>
        <xdr:cNvSpPr txBox="1"/>
      </xdr:nvSpPr>
      <xdr:spPr>
        <a:xfrm>
          <a:off x="16357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462" name="楕円 461"/>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107224</xdr:rowOff>
    </xdr:from>
    <xdr:to>
      <xdr:col>85</xdr:col>
      <xdr:colOff>127000</xdr:colOff>
      <xdr:row>39</xdr:row>
      <xdr:rowOff>148046</xdr:rowOff>
    </xdr:to>
    <xdr:cxnSp macro="">
      <xdr:nvCxnSpPr>
        <xdr:cNvPr id="463" name="直線コネクタ 462"/>
        <xdr:cNvCxnSpPr/>
      </xdr:nvCxnSpPr>
      <xdr:spPr>
        <a:xfrm>
          <a:off x="15481300" y="67937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6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6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6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6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468" name="n_1mainValue【認定こども園・幼稚園・保育所】&#10;有形固定資産減価償却率"/>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0" name="テキスト ボックス 4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2" name="テキスト ボックス 4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4" name="テキスト ボックス 4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6" name="テキスト ボックス 4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8" name="テキスト ボックス 4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0" name="テキスト ボックス 4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94" name="直線コネクタ 493"/>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95"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96" name="直線コネクタ 495"/>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97"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98" name="直線コネクタ 497"/>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99"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00" name="フローチャート: 判断 499"/>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01" name="フローチャート: 判断 500"/>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02" name="フローチャート: 判断 501"/>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03" name="フローチャート: 判断 502"/>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04" name="フローチャート: 判断 503"/>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10" name="楕円 509"/>
        <xdr:cNvSpPr/>
      </xdr:nvSpPr>
      <xdr:spPr>
        <a:xfrm>
          <a:off x="22110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79301</xdr:rowOff>
    </xdr:from>
    <xdr:ext cx="469744" cy="259045"/>
    <xdr:sp macro="" textlink="">
      <xdr:nvSpPr>
        <xdr:cNvPr id="511" name="【認定こども園・幼稚園・保育所】&#10;一人当たり面積該当値テキスト"/>
        <xdr:cNvSpPr txBox="1"/>
      </xdr:nvSpPr>
      <xdr:spPr>
        <a:xfrm>
          <a:off x="22199600"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67854</xdr:rowOff>
    </xdr:from>
    <xdr:to>
      <xdr:col>112</xdr:col>
      <xdr:colOff>38100</xdr:colOff>
      <xdr:row>39</xdr:row>
      <xdr:rowOff>169454</xdr:rowOff>
    </xdr:to>
    <xdr:sp macro="" textlink="">
      <xdr:nvSpPr>
        <xdr:cNvPr id="512" name="楕円 511"/>
        <xdr:cNvSpPr/>
      </xdr:nvSpPr>
      <xdr:spPr>
        <a:xfrm>
          <a:off x="21272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107224</xdr:rowOff>
    </xdr:from>
    <xdr:to>
      <xdr:col>116</xdr:col>
      <xdr:colOff>63500</xdr:colOff>
      <xdr:row>39</xdr:row>
      <xdr:rowOff>118654</xdr:rowOff>
    </xdr:to>
    <xdr:cxnSp macro="">
      <xdr:nvCxnSpPr>
        <xdr:cNvPr id="513" name="直線コネクタ 512"/>
        <xdr:cNvCxnSpPr/>
      </xdr:nvCxnSpPr>
      <xdr:spPr>
        <a:xfrm flipV="1">
          <a:off x="21323300" y="67937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14"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15"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16"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17"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14531</xdr:rowOff>
    </xdr:from>
    <xdr:ext cx="469744" cy="259045"/>
    <xdr:sp macro="" textlink="">
      <xdr:nvSpPr>
        <xdr:cNvPr id="518" name="n_1mainValue【認定こども園・幼稚園・保育所】&#10;一人当たり面積"/>
        <xdr:cNvSpPr txBox="1"/>
      </xdr:nvSpPr>
      <xdr:spPr>
        <a:xfrm>
          <a:off x="21075727"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0" name="直線コネクタ 5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1" name="テキスト ボックス 53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2" name="直線コネクタ 5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3" name="テキスト ボックス 5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4" name="直線コネクタ 5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5" name="テキスト ボックス 5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6" name="直線コネクタ 5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7" name="テキスト ボックス 5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8" name="直線コネクタ 5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9" name="テキスト ボックス 5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1" name="テキスト ボックス 54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43" name="直線コネクタ 54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4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45" name="直線コネクタ 54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4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47" name="直線コネクタ 54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9" name="フローチャート: 判断 54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50" name="フローチャート: 判断 54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1" name="フローチャート: 判断 55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52" name="フローチャート: 判断 55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53" name="フローチャート: 判断 55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59" name="楕円 558"/>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60" name="【学校施設】&#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61" name="楕円 560"/>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80010</xdr:rowOff>
    </xdr:to>
    <xdr:cxnSp macro="">
      <xdr:nvCxnSpPr>
        <xdr:cNvPr id="562" name="直線コネクタ 561"/>
        <xdr:cNvCxnSpPr/>
      </xdr:nvCxnSpPr>
      <xdr:spPr>
        <a:xfrm>
          <a:off x="15481300" y="105060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3"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4"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5"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6"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67" name="n_1mainValue【学校施設】&#10;有形固定資産減価償却率"/>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1" name="直線コネクタ 590"/>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2"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3" name="直線コネクタ 592"/>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4"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5" name="直線コネクタ 594"/>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6"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7" name="フローチャート: 判断 596"/>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8" name="フローチャート: 判断 597"/>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9" name="フローチャート: 判断 598"/>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0" name="フローチャート: 判断 599"/>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1" name="フローチャート: 判断 600"/>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36258</xdr:rowOff>
    </xdr:from>
    <xdr:to>
      <xdr:col>116</xdr:col>
      <xdr:colOff>114300</xdr:colOff>
      <xdr:row>61</xdr:row>
      <xdr:rowOff>137858</xdr:rowOff>
    </xdr:to>
    <xdr:sp macro="" textlink="">
      <xdr:nvSpPr>
        <xdr:cNvPr id="607" name="楕円 606"/>
        <xdr:cNvSpPr/>
      </xdr:nvSpPr>
      <xdr:spPr>
        <a:xfrm>
          <a:off x="22110700" y="10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59135</xdr:rowOff>
    </xdr:from>
    <xdr:ext cx="469744" cy="259045"/>
    <xdr:sp macro="" textlink="">
      <xdr:nvSpPr>
        <xdr:cNvPr id="608" name="【学校施設】&#10;一人当たり面積該当値テキスト"/>
        <xdr:cNvSpPr txBox="1"/>
      </xdr:nvSpPr>
      <xdr:spPr>
        <a:xfrm>
          <a:off x="22199600" y="103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609" name="楕円 608"/>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87058</xdr:rowOff>
    </xdr:from>
    <xdr:to>
      <xdr:col>116</xdr:col>
      <xdr:colOff>63500</xdr:colOff>
      <xdr:row>61</xdr:row>
      <xdr:rowOff>99060</xdr:rowOff>
    </xdr:to>
    <xdr:cxnSp macro="">
      <xdr:nvCxnSpPr>
        <xdr:cNvPr id="610" name="直線コネクタ 609"/>
        <xdr:cNvCxnSpPr/>
      </xdr:nvCxnSpPr>
      <xdr:spPr>
        <a:xfrm flipV="1">
          <a:off x="21323300" y="1054550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1"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2"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3"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14"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615" name="n_1mainValue【学校施設】&#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3" name="直線コネクタ 6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4" name="テキスト ボックス 6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5" name="直線コネクタ 6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6" name="テキスト ボックス 6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9" name="直線コネクタ 6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0" name="テキスト ボックス 6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1" name="直線コネクタ 6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2" name="テキスト ボックス 6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56" name="直線コネクタ 65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8" name="直線コネクタ 6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5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0" name="直線コネクタ 65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6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62" name="フローチャート: 判断 66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63" name="フローチャート: 判断 66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64" name="フローチャート: 判断 66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65" name="フローチャート: 判断 66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66" name="フローチャート: 判断 66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672" name="楕円 671"/>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673" name="【公民館】&#10;有形固定資産減価償却率該当値テキスト"/>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674" name="楕円 673"/>
        <xdr:cNvSpPr/>
      </xdr:nvSpPr>
      <xdr:spPr>
        <a:xfrm>
          <a:off x="1543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97155</xdr:rowOff>
    </xdr:from>
    <xdr:to>
      <xdr:col>85</xdr:col>
      <xdr:colOff>127000</xdr:colOff>
      <xdr:row>106</xdr:row>
      <xdr:rowOff>133350</xdr:rowOff>
    </xdr:to>
    <xdr:cxnSp macro="">
      <xdr:nvCxnSpPr>
        <xdr:cNvPr id="675" name="直線コネクタ 674"/>
        <xdr:cNvCxnSpPr/>
      </xdr:nvCxnSpPr>
      <xdr:spPr>
        <a:xfrm>
          <a:off x="15481300" y="182708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76"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77"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78"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79"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139082</xdr:rowOff>
    </xdr:from>
    <xdr:ext cx="405111" cy="259045"/>
    <xdr:sp macro="" textlink="">
      <xdr:nvSpPr>
        <xdr:cNvPr id="680" name="n_1mainValue【公民館】&#10;有形固定資産減価償却率"/>
        <xdr:cNvSpPr txBox="1"/>
      </xdr:nvSpPr>
      <xdr:spPr>
        <a:xfrm>
          <a:off x="15266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04" name="直線コネクタ 703"/>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05"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06" name="直線コネクタ 705"/>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07"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08" name="直線コネクタ 707"/>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09"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10" name="フローチャート: 判断 709"/>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11" name="フローチャート: 判断 710"/>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12" name="フローチャート: 判断 711"/>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13" name="フローチャート: 判断 712"/>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14" name="フローチャート: 判断 713"/>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141605</xdr:rowOff>
    </xdr:from>
    <xdr:to>
      <xdr:col>116</xdr:col>
      <xdr:colOff>114300</xdr:colOff>
      <xdr:row>104</xdr:row>
      <xdr:rowOff>71755</xdr:rowOff>
    </xdr:to>
    <xdr:sp macro="" textlink="">
      <xdr:nvSpPr>
        <xdr:cNvPr id="720" name="楕円 719"/>
        <xdr:cNvSpPr/>
      </xdr:nvSpPr>
      <xdr:spPr>
        <a:xfrm>
          <a:off x="22110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164482</xdr:rowOff>
    </xdr:from>
    <xdr:ext cx="469744" cy="259045"/>
    <xdr:sp macro="" textlink="">
      <xdr:nvSpPr>
        <xdr:cNvPr id="721" name="【公民館】&#10;一人当たり面積該当値テキスト"/>
        <xdr:cNvSpPr txBox="1"/>
      </xdr:nvSpPr>
      <xdr:spPr>
        <a:xfrm>
          <a:off x="22199600"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160655</xdr:rowOff>
    </xdr:from>
    <xdr:to>
      <xdr:col>112</xdr:col>
      <xdr:colOff>38100</xdr:colOff>
      <xdr:row>104</xdr:row>
      <xdr:rowOff>90805</xdr:rowOff>
    </xdr:to>
    <xdr:sp macro="" textlink="">
      <xdr:nvSpPr>
        <xdr:cNvPr id="722" name="楕円 721"/>
        <xdr:cNvSpPr/>
      </xdr:nvSpPr>
      <xdr:spPr>
        <a:xfrm>
          <a:off x="2127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20955</xdr:rowOff>
    </xdr:from>
    <xdr:to>
      <xdr:col>116</xdr:col>
      <xdr:colOff>63500</xdr:colOff>
      <xdr:row>104</xdr:row>
      <xdr:rowOff>40005</xdr:rowOff>
    </xdr:to>
    <xdr:cxnSp macro="">
      <xdr:nvCxnSpPr>
        <xdr:cNvPr id="723" name="直線コネクタ 722"/>
        <xdr:cNvCxnSpPr/>
      </xdr:nvCxnSpPr>
      <xdr:spPr>
        <a:xfrm flipV="1">
          <a:off x="21323300" y="17851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724"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25"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26"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27"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107332</xdr:rowOff>
    </xdr:from>
    <xdr:ext cx="469744" cy="259045"/>
    <xdr:sp macro="" textlink="">
      <xdr:nvSpPr>
        <xdr:cNvPr id="728" name="n_1mainValue【公民館】&#10;一人当たり面積"/>
        <xdr:cNvSpPr txBox="1"/>
      </xdr:nvSpPr>
      <xdr:spPr>
        <a:xfrm>
          <a:off x="210757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類似団体平均と比較して有形固定資産減価償却率が低いのは道路、橋りょう・トンネル及び港湾・漁港であるが、道路については、供用開始年月日が不明なものについて、昭和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年代に供用開始としており、結果的に低い状況となっている。橋りょう・トンネルについては、平成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年に全線開通したなまはげライン上に建設した</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基の橋りょうが、全体取得価格の約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を占めていることから低くなっている。また、漁港については、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年以内の改修工事のみ固定資産台帳に計上したことから、償却率が低く算定されている。</a:t>
          </a:r>
        </a:p>
        <a:p>
          <a:r>
            <a:rPr kumimoji="1" lang="ja-JP" altLang="en-US" sz="1300">
              <a:latin typeface="ＭＳ Ｐゴシック" panose="020B0600070205080204" pitchFamily="50" charset="-128"/>
              <a:ea typeface="ＭＳ Ｐゴシック" panose="020B0600070205080204" pitchFamily="50" charset="-128"/>
            </a:rPr>
            <a:t>一方、認定こども園・幼稚園・保育園及び学校施設は、建設から３０年以上経過したものが多く、類似団体平均を上回っている。今後、児童・生徒数の減少に伴う保育・教育施設の統廃合を視野に入れた認定こども園や小中学校の建設事業を予定していることから、償却率が減少することが見込まれる。公営住宅は、類似団体平均を大きく上回っているが、これは昭和４０年～５０年代に建築された住宅が多いことが要因となっている。今後は住宅需要の動向等を見極めながら、住宅マスタープランに基づく住宅の建替えや用途廃止について検討していく。公民館についても、建設から３０年以上経過した施設が多いため類似団体平均と比較して高い水準にある。今後は施設の利用状況等を踏まえ、集約化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170378</xdr:rowOff>
    </xdr:from>
    <xdr:ext cx="405111" cy="259045"/>
    <xdr:sp macro="" textlink="">
      <xdr:nvSpPr>
        <xdr:cNvPr id="75" name="【図書館】&#10;有形固定資産減価償却率該当値テキスト"/>
        <xdr:cNvSpPr txBox="1"/>
      </xdr:nvSpPr>
      <xdr:spPr>
        <a:xfrm>
          <a:off x="4673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159294</xdr:rowOff>
    </xdr:from>
    <xdr:to>
      <xdr:col>20</xdr:col>
      <xdr:colOff>38100</xdr:colOff>
      <xdr:row>41</xdr:row>
      <xdr:rowOff>89444</xdr:rowOff>
    </xdr:to>
    <xdr:sp macro="" textlink="">
      <xdr:nvSpPr>
        <xdr:cNvPr id="76" name="楕円 75"/>
        <xdr:cNvSpPr/>
      </xdr:nvSpPr>
      <xdr:spPr>
        <a:xfrm>
          <a:off x="3746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38644</xdr:rowOff>
    </xdr:from>
    <xdr:to>
      <xdr:col>24</xdr:col>
      <xdr:colOff>63500</xdr:colOff>
      <xdr:row>41</xdr:row>
      <xdr:rowOff>71301</xdr:rowOff>
    </xdr:to>
    <xdr:cxnSp macro="">
      <xdr:nvCxnSpPr>
        <xdr:cNvPr id="77" name="直線コネクタ 76"/>
        <xdr:cNvCxnSpPr/>
      </xdr:nvCxnSpPr>
      <xdr:spPr>
        <a:xfrm>
          <a:off x="3797300" y="7068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9"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0"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80571</xdr:rowOff>
    </xdr:from>
    <xdr:ext cx="405111" cy="259045"/>
    <xdr:sp macro="" textlink="">
      <xdr:nvSpPr>
        <xdr:cNvPr id="82" name="n_1mainValue【図書館】&#10;有形固定資産減価償却率"/>
        <xdr:cNvSpPr txBox="1"/>
      </xdr:nvSpPr>
      <xdr:spPr>
        <a:xfrm>
          <a:off x="3582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6" name="直線コネクタ 105"/>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7"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08" name="直線コネクタ 107"/>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09"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0" name="直線コネクタ 109"/>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1"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2" name="フローチャート: 判断 111"/>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3" name="フローチャート: 判断 112"/>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4" name="フローチャート: 判断 113"/>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5" name="フローチャート: 判断 114"/>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6" name="フローチャート: 判断 115"/>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22" name="楕円 121"/>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23"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24" name="楕円 123"/>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25" name="直線コネクタ 124"/>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26"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27"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28"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29"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30"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55" name="直線コネクタ 154"/>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8"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9" name="直線コネクタ 158"/>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60"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1" name="フローチャート: 判断 160"/>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2" name="フローチャート: 判断 161"/>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3" name="フローチャート: 判断 162"/>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64" name="フローチャート: 判断 163"/>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65" name="フローチャート: 判断 164"/>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1" name="楕円 170"/>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23512</xdr:rowOff>
    </xdr:from>
    <xdr:ext cx="405111" cy="259045"/>
    <xdr:sp macro="" textlink="">
      <xdr:nvSpPr>
        <xdr:cNvPr id="172" name="【体育館・プール】&#10;有形固定資産減価償却率該当値テキスト"/>
        <xdr:cNvSpPr txBox="1"/>
      </xdr:nvSpPr>
      <xdr:spPr>
        <a:xfrm>
          <a:off x="4673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73" name="楕円 172"/>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51435</xdr:rowOff>
    </xdr:to>
    <xdr:cxnSp macro="">
      <xdr:nvCxnSpPr>
        <xdr:cNvPr id="174" name="直線コネクタ 173"/>
        <xdr:cNvCxnSpPr/>
      </xdr:nvCxnSpPr>
      <xdr:spPr>
        <a:xfrm>
          <a:off x="3797300" y="10296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77"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78"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179" name="n_1main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03" name="直線コネクタ 202"/>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04"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05" name="直線コネクタ 204"/>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06"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07" name="直線コネクタ 206"/>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08"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09" name="フローチャート: 判断 208"/>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10" name="フローチャート: 判断 209"/>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11" name="フローチャート: 判断 210"/>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12" name="フローチャート: 判断 211"/>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13" name="フローチャート: 判断 212"/>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30734</xdr:rowOff>
    </xdr:from>
    <xdr:to>
      <xdr:col>55</xdr:col>
      <xdr:colOff>50800</xdr:colOff>
      <xdr:row>62</xdr:row>
      <xdr:rowOff>132334</xdr:rowOff>
    </xdr:to>
    <xdr:sp macro="" textlink="">
      <xdr:nvSpPr>
        <xdr:cNvPr id="219" name="楕円 218"/>
        <xdr:cNvSpPr/>
      </xdr:nvSpPr>
      <xdr:spPr>
        <a:xfrm>
          <a:off x="104267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53611</xdr:rowOff>
    </xdr:from>
    <xdr:ext cx="469744" cy="259045"/>
    <xdr:sp macro="" textlink="">
      <xdr:nvSpPr>
        <xdr:cNvPr id="220" name="【体育館・プール】&#10;一人当たり面積該当値テキスト"/>
        <xdr:cNvSpPr txBox="1"/>
      </xdr:nvSpPr>
      <xdr:spPr>
        <a:xfrm>
          <a:off x="10515600"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38735</xdr:rowOff>
    </xdr:from>
    <xdr:to>
      <xdr:col>50</xdr:col>
      <xdr:colOff>165100</xdr:colOff>
      <xdr:row>62</xdr:row>
      <xdr:rowOff>140335</xdr:rowOff>
    </xdr:to>
    <xdr:sp macro="" textlink="">
      <xdr:nvSpPr>
        <xdr:cNvPr id="221" name="楕円 220"/>
        <xdr:cNvSpPr/>
      </xdr:nvSpPr>
      <xdr:spPr>
        <a:xfrm>
          <a:off x="958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81534</xdr:rowOff>
    </xdr:from>
    <xdr:to>
      <xdr:col>55</xdr:col>
      <xdr:colOff>0</xdr:colOff>
      <xdr:row>62</xdr:row>
      <xdr:rowOff>89535</xdr:rowOff>
    </xdr:to>
    <xdr:cxnSp macro="">
      <xdr:nvCxnSpPr>
        <xdr:cNvPr id="222" name="直線コネクタ 221"/>
        <xdr:cNvCxnSpPr/>
      </xdr:nvCxnSpPr>
      <xdr:spPr>
        <a:xfrm flipV="1">
          <a:off x="9639300" y="1071143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23"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24"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25"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26"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156862</xdr:rowOff>
    </xdr:from>
    <xdr:ext cx="469744" cy="259045"/>
    <xdr:sp macro="" textlink="">
      <xdr:nvSpPr>
        <xdr:cNvPr id="227" name="n_1mainValue【体育館・プール】&#10;一人当たり面積"/>
        <xdr:cNvSpPr txBox="1"/>
      </xdr:nvSpPr>
      <xdr:spPr>
        <a:xfrm>
          <a:off x="93917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0" name="テキスト ボックス 23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0" name="テキスト ボックス 24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53" name="直線コネクタ 252"/>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5" name="直線コネクタ 25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56"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57" name="直線コネクタ 256"/>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58"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59" name="フローチャート: 判断 258"/>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60" name="フローチャート: 判断 259"/>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61" name="フローチャート: 判断 260"/>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62" name="フローチャート: 判断 261"/>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63" name="フローチャート: 判断 262"/>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269" name="楕円 268"/>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104520</xdr:rowOff>
    </xdr:from>
    <xdr:ext cx="405111" cy="259045"/>
    <xdr:sp macro="" textlink="">
      <xdr:nvSpPr>
        <xdr:cNvPr id="270" name="【福祉施設】&#10;有形固定資産減価償却率該当値テキスト"/>
        <xdr:cNvSpPr txBox="1"/>
      </xdr:nvSpPr>
      <xdr:spPr>
        <a:xfrm>
          <a:off x="4673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271" name="楕円 270"/>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84</xdr:row>
      <xdr:rowOff>5443</xdr:rowOff>
    </xdr:to>
    <xdr:cxnSp macro="">
      <xdr:nvCxnSpPr>
        <xdr:cNvPr id="272" name="直線コネクタ 271"/>
        <xdr:cNvCxnSpPr/>
      </xdr:nvCxnSpPr>
      <xdr:spPr>
        <a:xfrm>
          <a:off x="3797300" y="143631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73"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74"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75"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76"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277" name="n_1mainValue【福祉施設】&#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01" name="直線コネクタ 30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3" name="直線コネクタ 30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0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05" name="直線コネクタ 30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06"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07" name="フローチャート: 判断 30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08" name="フローチャート: 判断 30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09" name="フローチャート: 判断 30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10" name="フローチャート: 判断 30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11" name="フローチャート: 判断 31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26670</xdr:rowOff>
    </xdr:from>
    <xdr:to>
      <xdr:col>55</xdr:col>
      <xdr:colOff>50800</xdr:colOff>
      <xdr:row>86</xdr:row>
      <xdr:rowOff>128270</xdr:rowOff>
    </xdr:to>
    <xdr:sp macro="" textlink="">
      <xdr:nvSpPr>
        <xdr:cNvPr id="317" name="楕円 316"/>
        <xdr:cNvSpPr/>
      </xdr:nvSpPr>
      <xdr:spPr>
        <a:xfrm>
          <a:off x="104267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113047</xdr:rowOff>
    </xdr:from>
    <xdr:ext cx="469744" cy="259045"/>
    <xdr:sp macro="" textlink="">
      <xdr:nvSpPr>
        <xdr:cNvPr id="318" name="【福祉施設】&#10;一人当たり面積該当値テキスト"/>
        <xdr:cNvSpPr txBox="1"/>
      </xdr:nvSpPr>
      <xdr:spPr>
        <a:xfrm>
          <a:off x="10515600"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26670</xdr:rowOff>
    </xdr:from>
    <xdr:to>
      <xdr:col>50</xdr:col>
      <xdr:colOff>165100</xdr:colOff>
      <xdr:row>86</xdr:row>
      <xdr:rowOff>128270</xdr:rowOff>
    </xdr:to>
    <xdr:sp macro="" textlink="">
      <xdr:nvSpPr>
        <xdr:cNvPr id="319" name="楕円 318"/>
        <xdr:cNvSpPr/>
      </xdr:nvSpPr>
      <xdr:spPr>
        <a:xfrm>
          <a:off x="95885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77470</xdr:rowOff>
    </xdr:from>
    <xdr:to>
      <xdr:col>55</xdr:col>
      <xdr:colOff>0</xdr:colOff>
      <xdr:row>86</xdr:row>
      <xdr:rowOff>77470</xdr:rowOff>
    </xdr:to>
    <xdr:cxnSp macro="">
      <xdr:nvCxnSpPr>
        <xdr:cNvPr id="320" name="直線コネクタ 319"/>
        <xdr:cNvCxnSpPr/>
      </xdr:nvCxnSpPr>
      <xdr:spPr>
        <a:xfrm>
          <a:off x="96393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21"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22"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23"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24"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119397</xdr:rowOff>
    </xdr:from>
    <xdr:ext cx="469744" cy="259045"/>
    <xdr:sp macro="" textlink="">
      <xdr:nvSpPr>
        <xdr:cNvPr id="325" name="n_1mainValue【福祉施設】&#10;一人当たり面積"/>
        <xdr:cNvSpPr txBox="1"/>
      </xdr:nvSpPr>
      <xdr:spPr>
        <a:xfrm>
          <a:off x="93917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8" name="テキスト ボックス 33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8" name="テキスト ボックス 34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51" name="直線コネクタ 350"/>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3" name="直線コネクタ 35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54"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55" name="直線コネクタ 354"/>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56"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57" name="フローチャート: 判断 356"/>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58" name="フローチャート: 判断 357"/>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9" name="フローチャート: 判断 358"/>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60" name="フローチャート: 判断 359"/>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61" name="フローチャート: 判断 360"/>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121738</xdr:rowOff>
    </xdr:from>
    <xdr:to>
      <xdr:col>24</xdr:col>
      <xdr:colOff>114300</xdr:colOff>
      <xdr:row>107</xdr:row>
      <xdr:rowOff>51888</xdr:rowOff>
    </xdr:to>
    <xdr:sp macro="" textlink="">
      <xdr:nvSpPr>
        <xdr:cNvPr id="367" name="楕円 366"/>
        <xdr:cNvSpPr/>
      </xdr:nvSpPr>
      <xdr:spPr>
        <a:xfrm>
          <a:off x="4584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100165</xdr:rowOff>
    </xdr:from>
    <xdr:ext cx="405111" cy="259045"/>
    <xdr:sp macro="" textlink="">
      <xdr:nvSpPr>
        <xdr:cNvPr id="368" name="【市民会館】&#10;有形固定資産減価償却率該当値テキスト"/>
        <xdr:cNvSpPr txBox="1"/>
      </xdr:nvSpPr>
      <xdr:spPr>
        <a:xfrm>
          <a:off x="4673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69" name="楕円 368"/>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1088</xdr:rowOff>
    </xdr:to>
    <xdr:cxnSp macro="">
      <xdr:nvCxnSpPr>
        <xdr:cNvPr id="370" name="直線コネクタ 369"/>
        <xdr:cNvCxnSpPr/>
      </xdr:nvCxnSpPr>
      <xdr:spPr>
        <a:xfrm>
          <a:off x="3797300" y="183119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7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7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7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7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375" name="n_1mainValue【市民会館】&#10;有形固定資産減価償却率"/>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99" name="直線コネクタ 398"/>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00"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01" name="直線コネクタ 400"/>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02"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03" name="直線コネクタ 402"/>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04"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05" name="フローチャート: 判断 404"/>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06" name="フローチャート: 判断 405"/>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07" name="フローチャート: 判断 406"/>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08" name="フローチャート: 判断 407"/>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09" name="フローチャート: 判断 408"/>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86361</xdr:rowOff>
    </xdr:from>
    <xdr:to>
      <xdr:col>55</xdr:col>
      <xdr:colOff>50800</xdr:colOff>
      <xdr:row>106</xdr:row>
      <xdr:rowOff>16511</xdr:rowOff>
    </xdr:to>
    <xdr:sp macro="" textlink="">
      <xdr:nvSpPr>
        <xdr:cNvPr id="415" name="楕円 414"/>
        <xdr:cNvSpPr/>
      </xdr:nvSpPr>
      <xdr:spPr>
        <a:xfrm>
          <a:off x="10426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109238</xdr:rowOff>
    </xdr:from>
    <xdr:ext cx="469744" cy="259045"/>
    <xdr:sp macro="" textlink="">
      <xdr:nvSpPr>
        <xdr:cNvPr id="416" name="【市民会館】&#10;一人当たり面積該当値テキスト"/>
        <xdr:cNvSpPr txBox="1"/>
      </xdr:nvSpPr>
      <xdr:spPr>
        <a:xfrm>
          <a:off x="10515600"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99695</xdr:rowOff>
    </xdr:from>
    <xdr:to>
      <xdr:col>50</xdr:col>
      <xdr:colOff>165100</xdr:colOff>
      <xdr:row>106</xdr:row>
      <xdr:rowOff>29845</xdr:rowOff>
    </xdr:to>
    <xdr:sp macro="" textlink="">
      <xdr:nvSpPr>
        <xdr:cNvPr id="417" name="楕円 416"/>
        <xdr:cNvSpPr/>
      </xdr:nvSpPr>
      <xdr:spPr>
        <a:xfrm>
          <a:off x="958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137161</xdr:rowOff>
    </xdr:from>
    <xdr:to>
      <xdr:col>55</xdr:col>
      <xdr:colOff>0</xdr:colOff>
      <xdr:row>105</xdr:row>
      <xdr:rowOff>150495</xdr:rowOff>
    </xdr:to>
    <xdr:cxnSp macro="">
      <xdr:nvCxnSpPr>
        <xdr:cNvPr id="418" name="直線コネクタ 417"/>
        <xdr:cNvCxnSpPr/>
      </xdr:nvCxnSpPr>
      <xdr:spPr>
        <a:xfrm flipV="1">
          <a:off x="9639300" y="181394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19"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20"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21"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22"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46372</xdr:rowOff>
    </xdr:from>
    <xdr:ext cx="469744" cy="259045"/>
    <xdr:sp macro="" textlink="">
      <xdr:nvSpPr>
        <xdr:cNvPr id="423" name="n_1mainValue【市民会館】&#10;一人当たり面積"/>
        <xdr:cNvSpPr txBox="1"/>
      </xdr:nvSpPr>
      <xdr:spPr>
        <a:xfrm>
          <a:off x="93917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49" name="直線コネクタ 448"/>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5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1" name="直線コネクタ 45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52"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53" name="直線コネクタ 45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54"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55" name="フローチャート: 判断 454"/>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6" name="フローチャート: 判断 45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57" name="フローチャート: 判断 456"/>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58" name="フローチャート: 判断 457"/>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59" name="フローチャート: 判断 458"/>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465" name="楕円 464"/>
        <xdr:cNvSpPr/>
      </xdr:nvSpPr>
      <xdr:spPr>
        <a:xfrm>
          <a:off x="16268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466" name="【一般廃棄物処理施設】&#10;有形固定資産減価償却率該当値テキスト"/>
        <xdr:cNvSpPr txBox="1"/>
      </xdr:nvSpPr>
      <xdr:spPr>
        <a:xfrm>
          <a:off x="16357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67" name="楕円 466"/>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138249</xdr:rowOff>
    </xdr:to>
    <xdr:cxnSp macro="">
      <xdr:nvCxnSpPr>
        <xdr:cNvPr id="468" name="直線コネクタ 467"/>
        <xdr:cNvCxnSpPr/>
      </xdr:nvCxnSpPr>
      <xdr:spPr>
        <a:xfrm>
          <a:off x="15481300" y="6942365"/>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69"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70"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71"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72"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73" name="n_1mainValue【一般廃棄物処理施設】&#10;有形固定資産減価償却率"/>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5" name="テキスト ボックス 4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7" name="テキスト ボックス 4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9" name="テキスト ボックス 4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1" name="テキスト ボックス 4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95" name="直線コネクタ 494"/>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9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97" name="直線コネクタ 49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98"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99" name="直線コネクタ 498"/>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00"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01" name="フローチャート: 判断 500"/>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02" name="フローチャート: 判断 501"/>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03" name="フローチャート: 判断 502"/>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04" name="フローチャート: 判断 503"/>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05" name="フローチャート: 判断 504"/>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77667</xdr:rowOff>
    </xdr:from>
    <xdr:to>
      <xdr:col>116</xdr:col>
      <xdr:colOff>114300</xdr:colOff>
      <xdr:row>42</xdr:row>
      <xdr:rowOff>7817</xdr:rowOff>
    </xdr:to>
    <xdr:sp macro="" textlink="">
      <xdr:nvSpPr>
        <xdr:cNvPr id="511" name="楕円 510"/>
        <xdr:cNvSpPr/>
      </xdr:nvSpPr>
      <xdr:spPr>
        <a:xfrm>
          <a:off x="22110700" y="71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164044</xdr:rowOff>
    </xdr:from>
    <xdr:ext cx="469744" cy="259045"/>
    <xdr:sp macro="" textlink="">
      <xdr:nvSpPr>
        <xdr:cNvPr id="512" name="【一般廃棄物処理施設】&#10;一人当たり有形固定資産（償却資産）額該当値テキスト"/>
        <xdr:cNvSpPr txBox="1"/>
      </xdr:nvSpPr>
      <xdr:spPr>
        <a:xfrm>
          <a:off x="22199600" y="70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77784</xdr:rowOff>
    </xdr:from>
    <xdr:to>
      <xdr:col>112</xdr:col>
      <xdr:colOff>38100</xdr:colOff>
      <xdr:row>42</xdr:row>
      <xdr:rowOff>7934</xdr:rowOff>
    </xdr:to>
    <xdr:sp macro="" textlink="">
      <xdr:nvSpPr>
        <xdr:cNvPr id="513" name="楕円 512"/>
        <xdr:cNvSpPr/>
      </xdr:nvSpPr>
      <xdr:spPr>
        <a:xfrm>
          <a:off x="21272500" y="71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128467</xdr:rowOff>
    </xdr:from>
    <xdr:to>
      <xdr:col>116</xdr:col>
      <xdr:colOff>63500</xdr:colOff>
      <xdr:row>41</xdr:row>
      <xdr:rowOff>128584</xdr:rowOff>
    </xdr:to>
    <xdr:cxnSp macro="">
      <xdr:nvCxnSpPr>
        <xdr:cNvPr id="514" name="直線コネクタ 513"/>
        <xdr:cNvCxnSpPr/>
      </xdr:nvCxnSpPr>
      <xdr:spPr>
        <a:xfrm flipV="1">
          <a:off x="21323300" y="7157917"/>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15"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16"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17"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18"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170511</xdr:rowOff>
    </xdr:from>
    <xdr:ext cx="469744" cy="259045"/>
    <xdr:sp macro="" textlink="">
      <xdr:nvSpPr>
        <xdr:cNvPr id="519" name="n_1mainValue【一般廃棄物処理施設】&#10;一人当たり有形固定資産（償却資産）額"/>
        <xdr:cNvSpPr txBox="1"/>
      </xdr:nvSpPr>
      <xdr:spPr>
        <a:xfrm>
          <a:off x="21075728" y="719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45" name="直線コネクタ 54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7" name="直線コネクタ 54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4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49" name="直線コネクタ 54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5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51" name="フローチャート: 判断 55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52" name="フローチャート: 判断 55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53" name="フローチャート: 判断 55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54" name="フローチャート: 判断 55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55" name="フローチャート: 判断 55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561" name="楕円 560"/>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562" name="【保健センター・保健所】&#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171269</xdr:rowOff>
    </xdr:from>
    <xdr:to>
      <xdr:col>81</xdr:col>
      <xdr:colOff>101600</xdr:colOff>
      <xdr:row>60</xdr:row>
      <xdr:rowOff>101419</xdr:rowOff>
    </xdr:to>
    <xdr:sp macro="" textlink="">
      <xdr:nvSpPr>
        <xdr:cNvPr id="563" name="楕円 562"/>
        <xdr:cNvSpPr/>
      </xdr:nvSpPr>
      <xdr:spPr>
        <a:xfrm>
          <a:off x="15430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50619</xdr:rowOff>
    </xdr:from>
    <xdr:to>
      <xdr:col>85</xdr:col>
      <xdr:colOff>127000</xdr:colOff>
      <xdr:row>60</xdr:row>
      <xdr:rowOff>94706</xdr:rowOff>
    </xdr:to>
    <xdr:cxnSp macro="">
      <xdr:nvCxnSpPr>
        <xdr:cNvPr id="564" name="直線コネクタ 563"/>
        <xdr:cNvCxnSpPr/>
      </xdr:nvCxnSpPr>
      <xdr:spPr>
        <a:xfrm>
          <a:off x="15481300" y="103376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5"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6"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7"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8"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92546</xdr:rowOff>
    </xdr:from>
    <xdr:ext cx="405111" cy="259045"/>
    <xdr:sp macro="" textlink="">
      <xdr:nvSpPr>
        <xdr:cNvPr id="569" name="n_1mainValue【保健センター・保健所】&#10;有形固定資産減価償却率"/>
        <xdr:cNvSpPr txBox="1"/>
      </xdr:nvSpPr>
      <xdr:spPr>
        <a:xfrm>
          <a:off x="15266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3" name="直線コネクタ 592"/>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6"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7" name="直線コネクタ 596"/>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8"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9" name="フローチャート: 判断 598"/>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0" name="フローチャート: 判断 599"/>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1" name="フローチャート: 判断 600"/>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2" name="フローチャート: 判断 601"/>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3" name="フローチャート: 判断 602"/>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9" name="楕円 608"/>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21607</xdr:rowOff>
    </xdr:from>
    <xdr:ext cx="469744" cy="259045"/>
    <xdr:sp macro="" textlink="">
      <xdr:nvSpPr>
        <xdr:cNvPr id="610" name="【保健センター・保健所】&#10;一人当たり面積該当値テキスト"/>
        <xdr:cNvSpPr txBox="1"/>
      </xdr:nvSpPr>
      <xdr:spPr>
        <a:xfrm>
          <a:off x="22199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611" name="楕円 610"/>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60960</xdr:rowOff>
    </xdr:to>
    <xdr:cxnSp macro="">
      <xdr:nvCxnSpPr>
        <xdr:cNvPr id="612" name="直線コネクタ 611"/>
        <xdr:cNvCxnSpPr/>
      </xdr:nvCxnSpPr>
      <xdr:spPr>
        <a:xfrm flipV="1">
          <a:off x="21323300" y="10679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3"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4"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15"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16"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617" name="n_1main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46"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7" name="フローチャート: 判断 64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48" name="フローチャート: 判断 647"/>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49" name="フローチャート: 判断 64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0" name="フローチャート: 判断 64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1" name="フローチャート: 判断 65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62230</xdr:rowOff>
    </xdr:from>
    <xdr:to>
      <xdr:col>85</xdr:col>
      <xdr:colOff>177800</xdr:colOff>
      <xdr:row>84</xdr:row>
      <xdr:rowOff>163830</xdr:rowOff>
    </xdr:to>
    <xdr:sp macro="" textlink="">
      <xdr:nvSpPr>
        <xdr:cNvPr id="657" name="楕円 656"/>
        <xdr:cNvSpPr/>
      </xdr:nvSpPr>
      <xdr:spPr>
        <a:xfrm>
          <a:off x="162687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58"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50800</xdr:rowOff>
    </xdr:from>
    <xdr:to>
      <xdr:col>81</xdr:col>
      <xdr:colOff>101600</xdr:colOff>
      <xdr:row>84</xdr:row>
      <xdr:rowOff>152400</xdr:rowOff>
    </xdr:to>
    <xdr:sp macro="" textlink="">
      <xdr:nvSpPr>
        <xdr:cNvPr id="659" name="楕円 658"/>
        <xdr:cNvSpPr/>
      </xdr:nvSpPr>
      <xdr:spPr>
        <a:xfrm>
          <a:off x="1543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101600</xdr:rowOff>
    </xdr:from>
    <xdr:to>
      <xdr:col>85</xdr:col>
      <xdr:colOff>127000</xdr:colOff>
      <xdr:row>84</xdr:row>
      <xdr:rowOff>113030</xdr:rowOff>
    </xdr:to>
    <xdr:cxnSp macro="">
      <xdr:nvCxnSpPr>
        <xdr:cNvPr id="660" name="直線コネクタ 659"/>
        <xdr:cNvCxnSpPr/>
      </xdr:nvCxnSpPr>
      <xdr:spPr>
        <a:xfrm>
          <a:off x="15481300" y="14503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61"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62"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63"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64"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143527</xdr:rowOff>
    </xdr:from>
    <xdr:ext cx="405111" cy="259045"/>
    <xdr:sp macro="" textlink="">
      <xdr:nvSpPr>
        <xdr:cNvPr id="665" name="n_1mainValue【消防施設】&#10;有形固定資産減価償却率"/>
        <xdr:cNvSpPr txBox="1"/>
      </xdr:nvSpPr>
      <xdr:spPr>
        <a:xfrm>
          <a:off x="152660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79" name="テキスト ボックス 678"/>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1" name="テキスト ボックス 680"/>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3" name="テキスト ボックス 682"/>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85" name="テキスト ボックス 684"/>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87" name="テキスト ボックス 686"/>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89" name="直線コネクタ 688"/>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90"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1" name="直線コネクタ 690"/>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92"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93" name="直線コネクタ 692"/>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94"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95" name="フローチャート: 判断 694"/>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96" name="フローチャート: 判断 695"/>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97" name="フローチャート: 判断 696"/>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98" name="フローチャート: 判断 697"/>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99" name="フローチャート: 判断 698"/>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63218</xdr:rowOff>
    </xdr:from>
    <xdr:to>
      <xdr:col>116</xdr:col>
      <xdr:colOff>114300</xdr:colOff>
      <xdr:row>86</xdr:row>
      <xdr:rowOff>164818</xdr:rowOff>
    </xdr:to>
    <xdr:sp macro="" textlink="">
      <xdr:nvSpPr>
        <xdr:cNvPr id="705" name="楕円 704"/>
        <xdr:cNvSpPr/>
      </xdr:nvSpPr>
      <xdr:spPr>
        <a:xfrm>
          <a:off x="22110700" y="14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06"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63226</xdr:rowOff>
    </xdr:from>
    <xdr:to>
      <xdr:col>112</xdr:col>
      <xdr:colOff>38100</xdr:colOff>
      <xdr:row>86</xdr:row>
      <xdr:rowOff>164826</xdr:rowOff>
    </xdr:to>
    <xdr:sp macro="" textlink="">
      <xdr:nvSpPr>
        <xdr:cNvPr id="707" name="楕円 706"/>
        <xdr:cNvSpPr/>
      </xdr:nvSpPr>
      <xdr:spPr>
        <a:xfrm>
          <a:off x="21272500" y="14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114018</xdr:rowOff>
    </xdr:from>
    <xdr:to>
      <xdr:col>116</xdr:col>
      <xdr:colOff>63500</xdr:colOff>
      <xdr:row>86</xdr:row>
      <xdr:rowOff>114026</xdr:rowOff>
    </xdr:to>
    <xdr:cxnSp macro="">
      <xdr:nvCxnSpPr>
        <xdr:cNvPr id="708" name="直線コネクタ 707"/>
        <xdr:cNvCxnSpPr/>
      </xdr:nvCxnSpPr>
      <xdr:spPr>
        <a:xfrm flipV="1">
          <a:off x="21323300" y="14858718"/>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09"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10"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11"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12"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155953</xdr:rowOff>
    </xdr:from>
    <xdr:ext cx="469744" cy="259045"/>
    <xdr:sp macro="" textlink="">
      <xdr:nvSpPr>
        <xdr:cNvPr id="713" name="n_1mainValue【消防施設】&#10;一人当たり面積"/>
        <xdr:cNvSpPr txBox="1"/>
      </xdr:nvSpPr>
      <xdr:spPr>
        <a:xfrm>
          <a:off x="21075727" y="149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39" name="直線コネクタ 73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4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43" name="直線コネクタ 74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44"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45" name="フローチャート: 判断 74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46" name="フローチャート: 判断 74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47" name="フローチャート: 判断 74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48" name="フローチャート: 判断 74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49" name="フローチャート: 判断 74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55" name="楕円 754"/>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56"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57" name="楕円 756"/>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115388</xdr:rowOff>
    </xdr:to>
    <xdr:cxnSp macro="">
      <xdr:nvCxnSpPr>
        <xdr:cNvPr id="758" name="直線コネクタ 757"/>
        <xdr:cNvCxnSpPr/>
      </xdr:nvCxnSpPr>
      <xdr:spPr>
        <a:xfrm>
          <a:off x="15481300" y="182613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5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60"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61"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62"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63"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4" name="直線コネクタ 7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5" name="テキスト ボックス 7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6" name="直線コネクタ 7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7" name="テキスト ボックス 7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8" name="直線コネクタ 7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9" name="テキスト ボックス 7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0" name="直線コネクタ 7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1" name="テキスト ボックス 7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2" name="直線コネクタ 7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3" name="テキスト ボックス 7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4" name="直線コネクタ 7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5" name="テキスト ボックス 7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89" name="直線コネクタ 788"/>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90"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91" name="直線コネクタ 79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92"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93" name="直線コネクタ 79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94"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95" name="フローチャート: 判断 794"/>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96" name="フローチャート: 判断 79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97" name="フローチャート: 判断 796"/>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98" name="フローチャート: 判断 797"/>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9" name="フローチャート: 判断 79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41729</xdr:rowOff>
    </xdr:from>
    <xdr:to>
      <xdr:col>116</xdr:col>
      <xdr:colOff>114300</xdr:colOff>
      <xdr:row>103</xdr:row>
      <xdr:rowOff>143329</xdr:rowOff>
    </xdr:to>
    <xdr:sp macro="" textlink="">
      <xdr:nvSpPr>
        <xdr:cNvPr id="805" name="楕円 804"/>
        <xdr:cNvSpPr/>
      </xdr:nvSpPr>
      <xdr:spPr>
        <a:xfrm>
          <a:off x="22110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64606</xdr:rowOff>
    </xdr:from>
    <xdr:ext cx="469744" cy="259045"/>
    <xdr:sp macro="" textlink="">
      <xdr:nvSpPr>
        <xdr:cNvPr id="806" name="【庁舎】&#10;一人当たり面積該当値テキスト"/>
        <xdr:cNvSpPr txBox="1"/>
      </xdr:nvSpPr>
      <xdr:spPr>
        <a:xfrm>
          <a:off x="22199600" y="175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64588</xdr:rowOff>
    </xdr:from>
    <xdr:to>
      <xdr:col>112</xdr:col>
      <xdr:colOff>38100</xdr:colOff>
      <xdr:row>103</xdr:row>
      <xdr:rowOff>166188</xdr:rowOff>
    </xdr:to>
    <xdr:sp macro="" textlink="">
      <xdr:nvSpPr>
        <xdr:cNvPr id="807" name="楕円 806"/>
        <xdr:cNvSpPr/>
      </xdr:nvSpPr>
      <xdr:spPr>
        <a:xfrm>
          <a:off x="21272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92529</xdr:rowOff>
    </xdr:from>
    <xdr:to>
      <xdr:col>116</xdr:col>
      <xdr:colOff>63500</xdr:colOff>
      <xdr:row>103</xdr:row>
      <xdr:rowOff>115388</xdr:rowOff>
    </xdr:to>
    <xdr:cxnSp macro="">
      <xdr:nvCxnSpPr>
        <xdr:cNvPr id="808" name="直線コネクタ 807"/>
        <xdr:cNvCxnSpPr/>
      </xdr:nvCxnSpPr>
      <xdr:spPr>
        <a:xfrm flipV="1">
          <a:off x="21323300" y="1775187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09"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10"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11"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1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11265</xdr:rowOff>
    </xdr:from>
    <xdr:ext cx="469744" cy="259045"/>
    <xdr:sp macro="" textlink="">
      <xdr:nvSpPr>
        <xdr:cNvPr id="813" name="n_1mainValue【庁舎】&#10;一人当たり面積"/>
        <xdr:cNvSpPr txBox="1"/>
      </xdr:nvSpPr>
      <xdr:spPr>
        <a:xfrm>
          <a:off x="21075727" y="174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300">
              <a:latin typeface="ＭＳ Ｐゴシック" panose="020B0600070205080204" pitchFamily="50" charset="-128"/>
              <a:ea typeface="ＭＳ Ｐゴシック" panose="020B0600070205080204" pitchFamily="50" charset="-128"/>
            </a:rPr>
            <a:t>図書館は市内に１施設のみで、建設から４０年以上経過しているため、類似団体平均と比較して償却率が非常に高くなっている。一般廃棄物処理施設については、８１．８％となっており、昭和５０年代に建設され、現在では稼働していない廃棄物焼却施設が比率を引き上げる要因となっている。体育館・プール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建設した総合体育館が含まれているため、類似団体平均を若干下回っているものの、建設から３、４０年以上経過した体育館等が多く老朽化が進んでいる。福祉施設は、６９．０％と類似団体平均を上回っており、昭和５０年代に建設された老人憩いの家などが比率を引き上げる要因となっている。消防施設についても９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と高い数値になっており、昭和３０年代から平成初期に建設された消防器具置場が約５０施設あることから、比率を引き上げる要因となっている。市民会館は７６．９％となっており、コミュニティセンターや文化会館が建設から約４０年経過して老朽化が進んだことが、比率を引き上げる要因となっている。庁舎については、本庁舎が建設後５０年近く経過していることから、償却率が高くなっ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大規模改修を実施するため、今後、減少が見込まれる。今後も各施設において、男鹿市公共施設等総合管理計画及び個別施設計画に基づき、施設の予防保全管理による公共施設の長寿命化等を図り、計画的な維持管理に努めるとともに、より効果的・効率的な市民サービスを提供できるよう、新設や統廃合、集約化・複合化、解体など、適切な施設の整備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前年度と比較し、基準財政需要額について、新設された地域社会再生事業費や地域振興費（人口）、清掃費等で増があったものの、基準財政収入額についても、固定資産税や地方消費税交付金などの増により全体で増額となったため、昨年と同値になっている。</a:t>
          </a:r>
        </a:p>
        <a:p>
          <a:r>
            <a:rPr kumimoji="1" lang="ja-JP" altLang="en-US" sz="1300">
              <a:latin typeface="ＭＳ Ｐゴシック" panose="020B0600070205080204" pitchFamily="50" charset="-128"/>
              <a:ea typeface="ＭＳ Ｐゴシック" panose="020B0600070205080204" pitchFamily="50" charset="-128"/>
            </a:rPr>
            <a:t>　今後も市内経済の活性化や産業の振興に引き続き努め、市税やふるさと納税といった自主財源を確保し、比率の改善を図っていく。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a:t>
          </a:r>
          <a:r>
            <a:rPr kumimoji="1" lang="en-US" altLang="ja-JP" sz="1100">
              <a:latin typeface="ＭＳ Ｐゴシック" panose="020B0600070205080204" pitchFamily="50" charset="-128"/>
              <a:ea typeface="ＭＳ Ｐゴシック" panose="020B0600070205080204" pitchFamily="50" charset="-128"/>
            </a:rPr>
            <a:t>92.9</a:t>
          </a:r>
          <a:r>
            <a:rPr kumimoji="1" lang="ja-JP" altLang="en-US" sz="1100">
              <a:latin typeface="ＭＳ Ｐゴシック" panose="020B0600070205080204" pitchFamily="50" charset="-128"/>
              <a:ea typeface="ＭＳ Ｐゴシック" panose="020B0600070205080204" pitchFamily="50" charset="-128"/>
            </a:rPr>
            <a:t>％で依然として類似団体を上回っているものの、前年度比では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％減少した。比率の分子においては、ふるさと納税に係る委託料の増等により物件費の増があったものの、比率の分母においては、地方消費税交付金や普通交付税のほか、令和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年度に限り対象税目を拡充して発行された減収補填債などの増があったことによるものである。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一方で、全国平均を大幅に上回る高齢化に伴う介護・高齢者福祉経費や、高い生活保護率などにより、扶助費は引き続き高い水準で推移している。</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次男鹿市行政改革大綱に基づく公債費の低減、生活保護受給者への自立に向けた就労支援等による生活保護費の抑制など、さらなる経常経費の削減に努める。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60</xdr:row>
      <xdr:rowOff>146050</xdr:rowOff>
    </xdr:to>
    <xdr:cxnSp macro="">
      <xdr:nvCxnSpPr>
        <xdr:cNvPr id="134" name="直線コネクタ 133"/>
        <xdr:cNvCxnSpPr/>
      </xdr:nvCxnSpPr>
      <xdr:spPr>
        <a:xfrm flipV="1">
          <a:off x="4114800" y="1037789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5624</xdr:rowOff>
    </xdr:to>
    <xdr:cxnSp macro="">
      <xdr:nvCxnSpPr>
        <xdr:cNvPr id="137" name="直線コネクタ 136"/>
        <xdr:cNvCxnSpPr/>
      </xdr:nvCxnSpPr>
      <xdr:spPr>
        <a:xfrm flipV="1">
          <a:off x="3225800" y="10433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5624</xdr:rowOff>
    </xdr:from>
    <xdr:to>
      <xdr:col>15</xdr:col>
      <xdr:colOff>82550</xdr:colOff>
      <xdr:row>61</xdr:row>
      <xdr:rowOff>88356</xdr:rowOff>
    </xdr:to>
    <xdr:cxnSp macro="">
      <xdr:nvCxnSpPr>
        <xdr:cNvPr id="140" name="直線コネクタ 139"/>
        <xdr:cNvCxnSpPr/>
      </xdr:nvCxnSpPr>
      <xdr:spPr>
        <a:xfrm flipV="1">
          <a:off x="2336800" y="104640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88356</xdr:rowOff>
    </xdr:to>
    <xdr:cxnSp macro="">
      <xdr:nvCxnSpPr>
        <xdr:cNvPr id="143" name="直線コネクタ 142"/>
        <xdr:cNvCxnSpPr/>
      </xdr:nvCxnSpPr>
      <xdr:spPr>
        <a:xfrm>
          <a:off x="1447800" y="104227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4"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126274</xdr:rowOff>
    </xdr:from>
    <xdr:to>
      <xdr:col>15</xdr:col>
      <xdr:colOff>133350</xdr:colOff>
      <xdr:row>61</xdr:row>
      <xdr:rowOff>56424</xdr:rowOff>
    </xdr:to>
    <xdr:sp macro="" textlink="">
      <xdr:nvSpPr>
        <xdr:cNvPr id="157" name="楕円 156"/>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41201</xdr:rowOff>
    </xdr:from>
    <xdr:ext cx="762000" cy="259045"/>
    <xdr:sp macro="" textlink="">
      <xdr:nvSpPr>
        <xdr:cNvPr id="158" name="テキスト ボックス 157"/>
        <xdr:cNvSpPr txBox="1"/>
      </xdr:nvSpPr>
      <xdr:spPr>
        <a:xfrm>
          <a:off x="2844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9" name="楕円 158"/>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123933</xdr:rowOff>
    </xdr:from>
    <xdr:ext cx="762000" cy="259045"/>
    <xdr:sp macro="" textlink="">
      <xdr:nvSpPr>
        <xdr:cNvPr id="160" name="テキスト ボックス 159"/>
        <xdr:cNvSpPr txBox="1"/>
      </xdr:nvSpPr>
      <xdr:spPr>
        <a:xfrm>
          <a:off x="1955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2" name="テキスト ボックス 161"/>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21,624</a:t>
          </a:r>
          <a:r>
            <a:rPr kumimoji="1" lang="ja-JP" altLang="en-US" sz="1300">
              <a:latin typeface="ＭＳ Ｐゴシック" panose="020B0600070205080204" pitchFamily="50" charset="-128"/>
              <a:ea typeface="ＭＳ Ｐゴシック" panose="020B0600070205080204" pitchFamily="50" charset="-128"/>
            </a:rPr>
            <a:t>円の増となっているが、類似団体平均は下回っている。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前年度と比較して、人口減により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人当たりの額が大きくなったことに加え、物件費において、教育用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機器の整備や令和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年度からの家庭用ごみ袋有料化に伴う製造委託料等の増などにより、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27849</xdr:rowOff>
    </xdr:from>
    <xdr:to>
      <xdr:col>23</xdr:col>
      <xdr:colOff>133350</xdr:colOff>
      <xdr:row>83</xdr:row>
      <xdr:rowOff>80028</xdr:rowOff>
    </xdr:to>
    <xdr:cxnSp macro="">
      <xdr:nvCxnSpPr>
        <xdr:cNvPr id="194" name="直線コネクタ 193"/>
        <xdr:cNvCxnSpPr/>
      </xdr:nvCxnSpPr>
      <xdr:spPr>
        <a:xfrm>
          <a:off x="4114800" y="14258199"/>
          <a:ext cx="838200" cy="5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167126</xdr:rowOff>
    </xdr:from>
    <xdr:to>
      <xdr:col>19</xdr:col>
      <xdr:colOff>133350</xdr:colOff>
      <xdr:row>83</xdr:row>
      <xdr:rowOff>27849</xdr:rowOff>
    </xdr:to>
    <xdr:cxnSp macro="">
      <xdr:nvCxnSpPr>
        <xdr:cNvPr id="197" name="直線コネクタ 196"/>
        <xdr:cNvCxnSpPr/>
      </xdr:nvCxnSpPr>
      <xdr:spPr>
        <a:xfrm>
          <a:off x="3225800" y="1422602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163705</xdr:rowOff>
    </xdr:from>
    <xdr:to>
      <xdr:col>15</xdr:col>
      <xdr:colOff>82550</xdr:colOff>
      <xdr:row>82</xdr:row>
      <xdr:rowOff>167126</xdr:rowOff>
    </xdr:to>
    <xdr:cxnSp macro="">
      <xdr:nvCxnSpPr>
        <xdr:cNvPr id="200" name="直線コネクタ 199"/>
        <xdr:cNvCxnSpPr/>
      </xdr:nvCxnSpPr>
      <xdr:spPr>
        <a:xfrm>
          <a:off x="2336800" y="14222605"/>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163705</xdr:rowOff>
    </xdr:from>
    <xdr:to>
      <xdr:col>11</xdr:col>
      <xdr:colOff>31750</xdr:colOff>
      <xdr:row>83</xdr:row>
      <xdr:rowOff>12818</xdr:rowOff>
    </xdr:to>
    <xdr:cxnSp macro="">
      <xdr:nvCxnSpPr>
        <xdr:cNvPr id="203" name="直線コネクタ 202"/>
        <xdr:cNvCxnSpPr/>
      </xdr:nvCxnSpPr>
      <xdr:spPr>
        <a:xfrm flipV="1">
          <a:off x="1447800" y="14222605"/>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29228</xdr:rowOff>
    </xdr:from>
    <xdr:to>
      <xdr:col>23</xdr:col>
      <xdr:colOff>184150</xdr:colOff>
      <xdr:row>83</xdr:row>
      <xdr:rowOff>130828</xdr:rowOff>
    </xdr:to>
    <xdr:sp macro="" textlink="">
      <xdr:nvSpPr>
        <xdr:cNvPr id="213" name="楕円 212"/>
        <xdr:cNvSpPr/>
      </xdr:nvSpPr>
      <xdr:spPr>
        <a:xfrm>
          <a:off x="4902200" y="142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45755</xdr:rowOff>
    </xdr:from>
    <xdr:ext cx="762000" cy="259045"/>
    <xdr:sp macro="" textlink="">
      <xdr:nvSpPr>
        <xdr:cNvPr id="214" name="人件費・物件費等の状況該当値テキスト"/>
        <xdr:cNvSpPr txBox="1"/>
      </xdr:nvSpPr>
      <xdr:spPr>
        <a:xfrm>
          <a:off x="5041900" y="1410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148499</xdr:rowOff>
    </xdr:from>
    <xdr:to>
      <xdr:col>19</xdr:col>
      <xdr:colOff>184150</xdr:colOff>
      <xdr:row>83</xdr:row>
      <xdr:rowOff>78649</xdr:rowOff>
    </xdr:to>
    <xdr:sp macro="" textlink="">
      <xdr:nvSpPr>
        <xdr:cNvPr id="215" name="楕円 214"/>
        <xdr:cNvSpPr/>
      </xdr:nvSpPr>
      <xdr:spPr>
        <a:xfrm>
          <a:off x="4064000" y="142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88826</xdr:rowOff>
    </xdr:from>
    <xdr:ext cx="736600" cy="259045"/>
    <xdr:sp macro="" textlink="">
      <xdr:nvSpPr>
        <xdr:cNvPr id="216" name="テキスト ボックス 215"/>
        <xdr:cNvSpPr txBox="1"/>
      </xdr:nvSpPr>
      <xdr:spPr>
        <a:xfrm>
          <a:off x="3733800" y="1397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116326</xdr:rowOff>
    </xdr:from>
    <xdr:to>
      <xdr:col>15</xdr:col>
      <xdr:colOff>133350</xdr:colOff>
      <xdr:row>83</xdr:row>
      <xdr:rowOff>46476</xdr:rowOff>
    </xdr:to>
    <xdr:sp macro="" textlink="">
      <xdr:nvSpPr>
        <xdr:cNvPr id="217" name="楕円 216"/>
        <xdr:cNvSpPr/>
      </xdr:nvSpPr>
      <xdr:spPr>
        <a:xfrm>
          <a:off x="3175000" y="141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56653</xdr:rowOff>
    </xdr:from>
    <xdr:ext cx="762000" cy="259045"/>
    <xdr:sp macro="" textlink="">
      <xdr:nvSpPr>
        <xdr:cNvPr id="218" name="テキスト ボックス 217"/>
        <xdr:cNvSpPr txBox="1"/>
      </xdr:nvSpPr>
      <xdr:spPr>
        <a:xfrm>
          <a:off x="2844800" y="1394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112905</xdr:rowOff>
    </xdr:from>
    <xdr:to>
      <xdr:col>11</xdr:col>
      <xdr:colOff>82550</xdr:colOff>
      <xdr:row>83</xdr:row>
      <xdr:rowOff>43055</xdr:rowOff>
    </xdr:to>
    <xdr:sp macro="" textlink="">
      <xdr:nvSpPr>
        <xdr:cNvPr id="219" name="楕円 218"/>
        <xdr:cNvSpPr/>
      </xdr:nvSpPr>
      <xdr:spPr>
        <a:xfrm>
          <a:off x="2286000" y="14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53232</xdr:rowOff>
    </xdr:from>
    <xdr:ext cx="762000" cy="259045"/>
    <xdr:sp macro="" textlink="">
      <xdr:nvSpPr>
        <xdr:cNvPr id="220" name="テキスト ボックス 219"/>
        <xdr:cNvSpPr txBox="1"/>
      </xdr:nvSpPr>
      <xdr:spPr>
        <a:xfrm>
          <a:off x="1955800" y="139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133468</xdr:rowOff>
    </xdr:from>
    <xdr:to>
      <xdr:col>7</xdr:col>
      <xdr:colOff>31750</xdr:colOff>
      <xdr:row>83</xdr:row>
      <xdr:rowOff>63618</xdr:rowOff>
    </xdr:to>
    <xdr:sp macro="" textlink="">
      <xdr:nvSpPr>
        <xdr:cNvPr id="221" name="楕円 220"/>
        <xdr:cNvSpPr/>
      </xdr:nvSpPr>
      <xdr:spPr>
        <a:xfrm>
          <a:off x="1397000" y="141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73795</xdr:rowOff>
    </xdr:from>
    <xdr:ext cx="762000" cy="259045"/>
    <xdr:sp macro="" textlink="">
      <xdr:nvSpPr>
        <xdr:cNvPr id="222" name="テキスト ボックス 221"/>
        <xdr:cNvSpPr txBox="1"/>
      </xdr:nvSpPr>
      <xdr:spPr>
        <a:xfrm>
          <a:off x="1066800" y="139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ったため、その影響で職員の年齢構成に偏りが生じ、一時的に昇格が早まるなどしたが、地域実情との均衡を保った給与水準になるよう努めたことから、類似団体平均や全国市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今後も国及び県の動向等を踏まえながら、本市の実情に合った給与水準となるよう引き続き適正化に努める。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7862</xdr:rowOff>
    </xdr:to>
    <xdr:cxnSp macro="">
      <xdr:nvCxnSpPr>
        <xdr:cNvPr id="258" name="直線コネクタ 257"/>
        <xdr:cNvCxnSpPr/>
      </xdr:nvCxnSpPr>
      <xdr:spPr>
        <a:xfrm flipV="1">
          <a:off x="16179800" y="143981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7862</xdr:rowOff>
    </xdr:to>
    <xdr:cxnSp macro="">
      <xdr:nvCxnSpPr>
        <xdr:cNvPr id="261" name="直線コネクタ 260"/>
        <xdr:cNvCxnSpPr/>
      </xdr:nvCxnSpPr>
      <xdr:spPr>
        <a:xfrm>
          <a:off x="15290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7862</xdr:rowOff>
    </xdr:to>
    <xdr:cxnSp macro="">
      <xdr:nvCxnSpPr>
        <xdr:cNvPr id="264" name="直線コネクタ 263"/>
        <xdr:cNvCxnSpPr/>
      </xdr:nvCxnSpPr>
      <xdr:spPr>
        <a:xfrm>
          <a:off x="14401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7862</xdr:rowOff>
    </xdr:to>
    <xdr:cxnSp macro="">
      <xdr:nvCxnSpPr>
        <xdr:cNvPr id="267" name="直線コネクタ 266"/>
        <xdr:cNvCxnSpPr/>
      </xdr:nvCxnSpPr>
      <xdr:spPr>
        <a:xfrm>
          <a:off x="13512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7" name="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9" name="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0" name="テキスト ボックス 279"/>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1" name="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5" name="楕円 284"/>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6" name="テキスト ボックス 285"/>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財政の健全性の確保のため義務的経費である人件費を抑制していく必要があり、定員管理計画に基づき職員数の削減を進めている。人口減少により人口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人当たりの職員数は増加傾向にはあるが、類似団体平均は下回る水準で推移している。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今後も人口減少による厳しい行財政運営となることから、第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次男鹿市行政改革大綱に基づき、業務改善と組織の効率化を進め、退職者に対する新規採用者の抑制等により職員数の適正な管理に努める。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39854</xdr:rowOff>
    </xdr:to>
    <xdr:cxnSp macro="">
      <xdr:nvCxnSpPr>
        <xdr:cNvPr id="323" name="直線コネクタ 322"/>
        <xdr:cNvCxnSpPr/>
      </xdr:nvCxnSpPr>
      <xdr:spPr>
        <a:xfrm>
          <a:off x="16179800" y="1065711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11128</xdr:rowOff>
    </xdr:from>
    <xdr:to>
      <xdr:col>77</xdr:col>
      <xdr:colOff>44450</xdr:colOff>
      <xdr:row>62</xdr:row>
      <xdr:rowOff>27215</xdr:rowOff>
    </xdr:to>
    <xdr:cxnSp macro="">
      <xdr:nvCxnSpPr>
        <xdr:cNvPr id="326" name="直線コネクタ 325"/>
        <xdr:cNvCxnSpPr/>
      </xdr:nvCxnSpPr>
      <xdr:spPr>
        <a:xfrm>
          <a:off x="15290800" y="1064102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1936</xdr:rowOff>
    </xdr:from>
    <xdr:to>
      <xdr:col>72</xdr:col>
      <xdr:colOff>203200</xdr:colOff>
      <xdr:row>62</xdr:row>
      <xdr:rowOff>11128</xdr:rowOff>
    </xdr:to>
    <xdr:cxnSp macro="">
      <xdr:nvCxnSpPr>
        <xdr:cNvPr id="329" name="直線コネクタ 328"/>
        <xdr:cNvCxnSpPr/>
      </xdr:nvCxnSpPr>
      <xdr:spPr>
        <a:xfrm>
          <a:off x="14401800" y="1063183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169938</xdr:rowOff>
    </xdr:from>
    <xdr:to>
      <xdr:col>68</xdr:col>
      <xdr:colOff>152400</xdr:colOff>
      <xdr:row>62</xdr:row>
      <xdr:rowOff>1936</xdr:rowOff>
    </xdr:to>
    <xdr:cxnSp macro="">
      <xdr:nvCxnSpPr>
        <xdr:cNvPr id="332" name="直線コネクタ 331"/>
        <xdr:cNvCxnSpPr/>
      </xdr:nvCxnSpPr>
      <xdr:spPr>
        <a:xfrm>
          <a:off x="13512800" y="106283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160504</xdr:rowOff>
    </xdr:from>
    <xdr:to>
      <xdr:col>81</xdr:col>
      <xdr:colOff>95250</xdr:colOff>
      <xdr:row>62</xdr:row>
      <xdr:rowOff>90654</xdr:rowOff>
    </xdr:to>
    <xdr:sp macro="" textlink="">
      <xdr:nvSpPr>
        <xdr:cNvPr id="342" name="楕円 341"/>
        <xdr:cNvSpPr/>
      </xdr:nvSpPr>
      <xdr:spPr>
        <a:xfrm>
          <a:off x="169672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5581</xdr:rowOff>
    </xdr:from>
    <xdr:ext cx="762000" cy="259045"/>
    <xdr:sp macro="" textlink="">
      <xdr:nvSpPr>
        <xdr:cNvPr id="343" name="定員管理の状況該当値テキスト"/>
        <xdr:cNvSpPr txBox="1"/>
      </xdr:nvSpPr>
      <xdr:spPr>
        <a:xfrm>
          <a:off x="171069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4" name="楕円 343"/>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88192</xdr:rowOff>
    </xdr:from>
    <xdr:ext cx="736600" cy="259045"/>
    <xdr:sp macro="" textlink="">
      <xdr:nvSpPr>
        <xdr:cNvPr id="345" name="テキスト ボックス 344"/>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131778</xdr:rowOff>
    </xdr:from>
    <xdr:to>
      <xdr:col>73</xdr:col>
      <xdr:colOff>44450</xdr:colOff>
      <xdr:row>62</xdr:row>
      <xdr:rowOff>61928</xdr:rowOff>
    </xdr:to>
    <xdr:sp macro="" textlink="">
      <xdr:nvSpPr>
        <xdr:cNvPr id="346" name="楕円 345"/>
        <xdr:cNvSpPr/>
      </xdr:nvSpPr>
      <xdr:spPr>
        <a:xfrm>
          <a:off x="15240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72105</xdr:rowOff>
    </xdr:from>
    <xdr:ext cx="762000" cy="259045"/>
    <xdr:sp macro="" textlink="">
      <xdr:nvSpPr>
        <xdr:cNvPr id="347" name="テキスト ボックス 346"/>
        <xdr:cNvSpPr txBox="1"/>
      </xdr:nvSpPr>
      <xdr:spPr>
        <a:xfrm>
          <a:off x="14909800" y="103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122586</xdr:rowOff>
    </xdr:from>
    <xdr:to>
      <xdr:col>68</xdr:col>
      <xdr:colOff>203200</xdr:colOff>
      <xdr:row>62</xdr:row>
      <xdr:rowOff>52736</xdr:rowOff>
    </xdr:to>
    <xdr:sp macro="" textlink="">
      <xdr:nvSpPr>
        <xdr:cNvPr id="348" name="楕円 347"/>
        <xdr:cNvSpPr/>
      </xdr:nvSpPr>
      <xdr:spPr>
        <a:xfrm>
          <a:off x="14351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62913</xdr:rowOff>
    </xdr:from>
    <xdr:ext cx="762000" cy="259045"/>
    <xdr:sp macro="" textlink="">
      <xdr:nvSpPr>
        <xdr:cNvPr id="349" name="テキスト ボックス 348"/>
        <xdr:cNvSpPr txBox="1"/>
      </xdr:nvSpPr>
      <xdr:spPr>
        <a:xfrm>
          <a:off x="14020800" y="103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119138</xdr:rowOff>
    </xdr:from>
    <xdr:to>
      <xdr:col>64</xdr:col>
      <xdr:colOff>152400</xdr:colOff>
      <xdr:row>62</xdr:row>
      <xdr:rowOff>49288</xdr:rowOff>
    </xdr:to>
    <xdr:sp macro="" textlink="">
      <xdr:nvSpPr>
        <xdr:cNvPr id="350" name="楕円 349"/>
        <xdr:cNvSpPr/>
      </xdr:nvSpPr>
      <xdr:spPr>
        <a:xfrm>
          <a:off x="13462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59465</xdr:rowOff>
    </xdr:from>
    <xdr:ext cx="762000" cy="259045"/>
    <xdr:sp macro="" textlink="">
      <xdr:nvSpPr>
        <xdr:cNvPr id="351" name="テキスト ボックス 350"/>
        <xdr:cNvSpPr txBox="1"/>
      </xdr:nvSpPr>
      <xdr:spPr>
        <a:xfrm>
          <a:off x="13131800" y="103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％減少した。比率の分子においては平成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実施した船川第一小学校整備事業に係る地方債の元金償還開始に伴い公債費が増加しているものの、比率の分母においては、主に標準税収入額や普通交付税等の増により標準財政規模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年度以降に教育施設の大規模改修や児童福祉施設の新設など、大規模な建設事業を複数予定しており、比率が上昇することが見込まれる。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38100</xdr:rowOff>
    </xdr:to>
    <xdr:cxnSp macro="">
      <xdr:nvCxnSpPr>
        <xdr:cNvPr id="385" name="直線コネクタ 384"/>
        <xdr:cNvCxnSpPr/>
      </xdr:nvCxnSpPr>
      <xdr:spPr>
        <a:xfrm flipV="1">
          <a:off x="16179800" y="63737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42122</xdr:rowOff>
    </xdr:to>
    <xdr:cxnSp macro="">
      <xdr:nvCxnSpPr>
        <xdr:cNvPr id="388" name="直線コネクタ 387"/>
        <xdr:cNvCxnSpPr/>
      </xdr:nvCxnSpPr>
      <xdr:spPr>
        <a:xfrm flipV="1">
          <a:off x="15290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52176</xdr:rowOff>
    </xdr:to>
    <xdr:cxnSp macro="">
      <xdr:nvCxnSpPr>
        <xdr:cNvPr id="391" name="直線コネクタ 390"/>
        <xdr:cNvCxnSpPr/>
      </xdr:nvCxnSpPr>
      <xdr:spPr>
        <a:xfrm flipV="1">
          <a:off x="14401800" y="63857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62230</xdr:rowOff>
    </xdr:to>
    <xdr:cxnSp macro="">
      <xdr:nvCxnSpPr>
        <xdr:cNvPr id="394" name="直線コネクタ 393"/>
        <xdr:cNvCxnSpPr/>
      </xdr:nvCxnSpPr>
      <xdr:spPr>
        <a:xfrm flipV="1">
          <a:off x="13512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4" name="楕円 403"/>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5" name="公債費負担の状況該当値テキスト"/>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7" name="テキスト ボックス 406"/>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8" name="楕円 407"/>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09" name="テキスト ボックス 408"/>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10" name="楕円 409"/>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411" name="テキスト ボックス 410"/>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3" name="テキスト ボックス 412"/>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52.7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一般会計並びに公営企業会計において、地方債発行の抑制を引き続き図ってきており、地方債残高が減少していることや、充当可能な基金の総額が増加したことが主な要因となっている。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年度以降に教育施設の大規模改修や児童福祉施設の新設など、大規模な建設事業を複数予定しており、引き続き中期財政計画の実践や公共施設マネジメントの推進により財政の健全化に努める。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xdr:rowOff>
    </xdr:from>
    <xdr:to>
      <xdr:col>81</xdr:col>
      <xdr:colOff>44450</xdr:colOff>
      <xdr:row>15</xdr:row>
      <xdr:rowOff>81640</xdr:rowOff>
    </xdr:to>
    <xdr:cxnSp macro="">
      <xdr:nvCxnSpPr>
        <xdr:cNvPr id="447" name="直線コネクタ 446"/>
        <xdr:cNvCxnSpPr/>
      </xdr:nvCxnSpPr>
      <xdr:spPr>
        <a:xfrm flipV="1">
          <a:off x="16179800" y="2582608"/>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81640</xdr:rowOff>
    </xdr:from>
    <xdr:to>
      <xdr:col>77</xdr:col>
      <xdr:colOff>44450</xdr:colOff>
      <xdr:row>15</xdr:row>
      <xdr:rowOff>162877</xdr:rowOff>
    </xdr:to>
    <xdr:cxnSp macro="">
      <xdr:nvCxnSpPr>
        <xdr:cNvPr id="450" name="直線コネクタ 449"/>
        <xdr:cNvCxnSpPr/>
      </xdr:nvCxnSpPr>
      <xdr:spPr>
        <a:xfrm flipV="1">
          <a:off x="15290800" y="265339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162877</xdr:rowOff>
    </xdr:from>
    <xdr:to>
      <xdr:col>72</xdr:col>
      <xdr:colOff>203200</xdr:colOff>
      <xdr:row>16</xdr:row>
      <xdr:rowOff>52557</xdr:rowOff>
    </xdr:to>
    <xdr:cxnSp macro="">
      <xdr:nvCxnSpPr>
        <xdr:cNvPr id="453" name="直線コネクタ 452"/>
        <xdr:cNvCxnSpPr/>
      </xdr:nvCxnSpPr>
      <xdr:spPr>
        <a:xfrm flipV="1">
          <a:off x="14401800" y="2734627"/>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52557</xdr:rowOff>
    </xdr:from>
    <xdr:to>
      <xdr:col>68</xdr:col>
      <xdr:colOff>152400</xdr:colOff>
      <xdr:row>16</xdr:row>
      <xdr:rowOff>98002</xdr:rowOff>
    </xdr:to>
    <xdr:cxnSp macro="">
      <xdr:nvCxnSpPr>
        <xdr:cNvPr id="456" name="直線コネクタ 455"/>
        <xdr:cNvCxnSpPr/>
      </xdr:nvCxnSpPr>
      <xdr:spPr>
        <a:xfrm flipV="1">
          <a:off x="13512800" y="2795757"/>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131508</xdr:rowOff>
    </xdr:from>
    <xdr:to>
      <xdr:col>81</xdr:col>
      <xdr:colOff>95250</xdr:colOff>
      <xdr:row>15</xdr:row>
      <xdr:rowOff>61658</xdr:rowOff>
    </xdr:to>
    <xdr:sp macro="" textlink="">
      <xdr:nvSpPr>
        <xdr:cNvPr id="466" name="楕円 465"/>
        <xdr:cNvSpPr/>
      </xdr:nvSpPr>
      <xdr:spPr>
        <a:xfrm>
          <a:off x="16967200" y="2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103585</xdr:rowOff>
    </xdr:from>
    <xdr:ext cx="762000" cy="259045"/>
    <xdr:sp macro="" textlink="">
      <xdr:nvSpPr>
        <xdr:cNvPr id="467" name="将来負担の状況該当値テキスト"/>
        <xdr:cNvSpPr txBox="1"/>
      </xdr:nvSpPr>
      <xdr:spPr>
        <a:xfrm>
          <a:off x="17106900" y="25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30840</xdr:rowOff>
    </xdr:from>
    <xdr:to>
      <xdr:col>77</xdr:col>
      <xdr:colOff>95250</xdr:colOff>
      <xdr:row>15</xdr:row>
      <xdr:rowOff>132440</xdr:rowOff>
    </xdr:to>
    <xdr:sp macro="" textlink="">
      <xdr:nvSpPr>
        <xdr:cNvPr id="468" name="楕円 467"/>
        <xdr:cNvSpPr/>
      </xdr:nvSpPr>
      <xdr:spPr>
        <a:xfrm>
          <a:off x="16129000" y="2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117217</xdr:rowOff>
    </xdr:from>
    <xdr:ext cx="736600" cy="259045"/>
    <xdr:sp macro="" textlink="">
      <xdr:nvSpPr>
        <xdr:cNvPr id="469" name="テキスト ボックス 468"/>
        <xdr:cNvSpPr txBox="1"/>
      </xdr:nvSpPr>
      <xdr:spPr>
        <a:xfrm>
          <a:off x="15798800" y="268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112077</xdr:rowOff>
    </xdr:from>
    <xdr:to>
      <xdr:col>73</xdr:col>
      <xdr:colOff>44450</xdr:colOff>
      <xdr:row>16</xdr:row>
      <xdr:rowOff>42227</xdr:rowOff>
    </xdr:to>
    <xdr:sp macro="" textlink="">
      <xdr:nvSpPr>
        <xdr:cNvPr id="470" name="楕円 469"/>
        <xdr:cNvSpPr/>
      </xdr:nvSpPr>
      <xdr:spPr>
        <a:xfrm>
          <a:off x="152400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27004</xdr:rowOff>
    </xdr:from>
    <xdr:ext cx="762000" cy="259045"/>
    <xdr:sp macro="" textlink="">
      <xdr:nvSpPr>
        <xdr:cNvPr id="471" name="テキスト ボックス 470"/>
        <xdr:cNvSpPr txBox="1"/>
      </xdr:nvSpPr>
      <xdr:spPr>
        <a:xfrm>
          <a:off x="14909800" y="277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1757</xdr:rowOff>
    </xdr:from>
    <xdr:to>
      <xdr:col>68</xdr:col>
      <xdr:colOff>203200</xdr:colOff>
      <xdr:row>16</xdr:row>
      <xdr:rowOff>103357</xdr:rowOff>
    </xdr:to>
    <xdr:sp macro="" textlink="">
      <xdr:nvSpPr>
        <xdr:cNvPr id="472" name="楕円 471"/>
        <xdr:cNvSpPr/>
      </xdr:nvSpPr>
      <xdr:spPr>
        <a:xfrm>
          <a:off x="143510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88134</xdr:rowOff>
    </xdr:from>
    <xdr:ext cx="762000" cy="259045"/>
    <xdr:sp macro="" textlink="">
      <xdr:nvSpPr>
        <xdr:cNvPr id="473" name="テキスト ボックス 472"/>
        <xdr:cNvSpPr txBox="1"/>
      </xdr:nvSpPr>
      <xdr:spPr>
        <a:xfrm>
          <a:off x="14020800" y="283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74" name="楕円 473"/>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75" name="テキスト ボックス 474"/>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％となり、前年度及び類似団体平均を下回っている。これは、一時的に増加していた退職手当組合負担金が減少したことや、令和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年度の退職者が少なかったことが主な要因となっている。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次男鹿市行政改革大綱に基づく管理職手当の減額や時間外手当の縮減を図るなど人件費の削減に努める。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168910</xdr:rowOff>
    </xdr:to>
    <xdr:cxnSp macro="">
      <xdr:nvCxnSpPr>
        <xdr:cNvPr id="66" name="直線コネクタ 65"/>
        <xdr:cNvCxnSpPr/>
      </xdr:nvCxnSpPr>
      <xdr:spPr>
        <a:xfrm flipV="1">
          <a:off x="3987800" y="6047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96520</xdr:rowOff>
    </xdr:to>
    <xdr:cxnSp macro="">
      <xdr:nvCxnSpPr>
        <xdr:cNvPr id="69" name="直線コネクタ 68"/>
        <xdr:cNvCxnSpPr/>
      </xdr:nvCxnSpPr>
      <xdr:spPr>
        <a:xfrm flipV="1">
          <a:off x="3098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39370</xdr:rowOff>
    </xdr:to>
    <xdr:cxnSp macro="">
      <xdr:nvCxnSpPr>
        <xdr:cNvPr id="72" name="直線コネクタ 71"/>
        <xdr:cNvCxnSpPr/>
      </xdr:nvCxnSpPr>
      <xdr:spPr>
        <a:xfrm flipV="1">
          <a:off x="2209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37</xdr:row>
      <xdr:rowOff>39370</xdr:rowOff>
    </xdr:to>
    <xdr:cxnSp macro="">
      <xdr:nvCxnSpPr>
        <xdr:cNvPr id="75" name="直線コネクタ 74"/>
        <xdr:cNvCxnSpPr/>
      </xdr:nvCxnSpPr>
      <xdr:spPr>
        <a:xfrm>
          <a:off x="1320800" y="6162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これは、ふるさと納税に係る委託料の増や、地域公共交通のバス路線を増やしたことによる委託料の増などによる。</a:t>
          </a:r>
        </a:p>
        <a:p>
          <a:r>
            <a:rPr kumimoji="1" lang="ja-JP" altLang="en-US" sz="1300">
              <a:latin typeface="ＭＳ Ｐゴシック" panose="020B0600070205080204" pitchFamily="50" charset="-128"/>
              <a:ea typeface="ＭＳ Ｐゴシック" panose="020B0600070205080204" pitchFamily="50" charset="-128"/>
            </a:rPr>
            <a:t>　今後も公共施設の見直しによる統廃合や一般事務費の節減に努め、さらなる物件費の抑制を図る。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158750</xdr:rowOff>
    </xdr:to>
    <xdr:cxnSp macro="">
      <xdr:nvCxnSpPr>
        <xdr:cNvPr id="127" name="直線コネクタ 126"/>
        <xdr:cNvCxnSpPr/>
      </xdr:nvCxnSpPr>
      <xdr:spPr>
        <a:xfrm>
          <a:off x="15671800" y="2679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107950</xdr:rowOff>
    </xdr:to>
    <xdr:cxnSp macro="">
      <xdr:nvCxnSpPr>
        <xdr:cNvPr id="130" name="直線コネクタ 129"/>
        <xdr:cNvCxnSpPr/>
      </xdr:nvCxnSpPr>
      <xdr:spPr>
        <a:xfrm>
          <a:off x="14782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82550</xdr:rowOff>
    </xdr:to>
    <xdr:cxnSp macro="">
      <xdr:nvCxnSpPr>
        <xdr:cNvPr id="133" name="直線コネクタ 132"/>
        <xdr:cNvCxnSpPr/>
      </xdr:nvCxnSpPr>
      <xdr:spPr>
        <a:xfrm>
          <a:off x="13893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15</xdr:row>
      <xdr:rowOff>133350</xdr:rowOff>
    </xdr:to>
    <xdr:cxnSp macro="">
      <xdr:nvCxnSpPr>
        <xdr:cNvPr id="136" name="直線コネクタ 135"/>
        <xdr:cNvCxnSpPr/>
      </xdr:nvCxnSpPr>
      <xdr:spPr>
        <a:xfrm flipV="1">
          <a:off x="13004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5" name="テキスト ボックス 154"/>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％となったが、生活保護費や医療給付費の減などにより、前年度と比較すると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今後も高齢化の進行により扶助費の増加が予想されることから、健康づくり対策事業の推進による健康寿命の延伸や生活保護受給者への就労支援等により医療費や生活保護費の抑制を図る。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6350</xdr:rowOff>
    </xdr:to>
    <xdr:cxnSp macro="">
      <xdr:nvCxnSpPr>
        <xdr:cNvPr id="188" name="直線コネクタ 187"/>
        <xdr:cNvCxnSpPr/>
      </xdr:nvCxnSpPr>
      <xdr:spPr>
        <a:xfrm flipV="1">
          <a:off x="3987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6350</xdr:rowOff>
    </xdr:to>
    <xdr:cxnSp macro="">
      <xdr:nvCxnSpPr>
        <xdr:cNvPr id="191" name="直線コネクタ 190"/>
        <xdr:cNvCxnSpPr/>
      </xdr:nvCxnSpPr>
      <xdr:spPr>
        <a:xfrm>
          <a:off x="3098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4" name="直線コネクタ 193"/>
        <xdr:cNvCxnSpPr/>
      </xdr:nvCxnSpPr>
      <xdr:spPr>
        <a:xfrm flipV="1">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59</xdr:row>
      <xdr:rowOff>6350</xdr:rowOff>
    </xdr:to>
    <xdr:cxnSp macro="">
      <xdr:nvCxnSpPr>
        <xdr:cNvPr id="197" name="直線コネクタ 196"/>
        <xdr:cNvCxnSpPr/>
      </xdr:nvCxnSpPr>
      <xdr:spPr>
        <a:xfrm>
          <a:off x="1320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7" name="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8"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％となり、類似団体平均を上回った。その他の経費の多くは、国民健康保険特別会計や介護保険特別会計などへの繰出金となっている。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本市の高齢化率は</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日現在）と非常に高く、今後も特別会計への繰出金が増加していくことが予想されるが、疾病予防や健康づくり事業の推進により、繰出金の増加を抑制し、普通会計の負担額を軽減するよう努める。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62230</xdr:rowOff>
    </xdr:to>
    <xdr:cxnSp macro="">
      <xdr:nvCxnSpPr>
        <xdr:cNvPr id="249" name="直線コネクタ 248"/>
        <xdr:cNvCxnSpPr/>
      </xdr:nvCxnSpPr>
      <xdr:spPr>
        <a:xfrm>
          <a:off x="15671800" y="982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54610</xdr:rowOff>
    </xdr:to>
    <xdr:cxnSp macro="">
      <xdr:nvCxnSpPr>
        <xdr:cNvPr id="252" name="直線コネクタ 251"/>
        <xdr:cNvCxnSpPr/>
      </xdr:nvCxnSpPr>
      <xdr:spPr>
        <a:xfrm>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16510</xdr:rowOff>
    </xdr:to>
    <xdr:cxnSp macro="">
      <xdr:nvCxnSpPr>
        <xdr:cNvPr id="255" name="直線コネクタ 254"/>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xdr:rowOff>
    </xdr:to>
    <xdr:cxnSp macro="">
      <xdr:nvCxnSpPr>
        <xdr:cNvPr id="258" name="直線コネクタ 257"/>
        <xdr:cNvCxnSpPr/>
      </xdr:nvCxnSpPr>
      <xdr:spPr>
        <a:xfrm>
          <a:off x="13004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8" name="楕円 267"/>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9"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1" name="テキスト ボックス 270"/>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3" name="テキスト ボックス 27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％となり、類似団体平均を大きく上回っている。これは、下水道事業会計や病院事業会計など、公営企業会計に対する負担金・補助金が多額であることが要因となっている。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公営企業においては、引き続き経営改善を図り、負担金・補助金に依存しない自立した運営ができるように努めていく。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46990</xdr:rowOff>
    </xdr:to>
    <xdr:cxnSp macro="">
      <xdr:nvCxnSpPr>
        <xdr:cNvPr id="307" name="直線コネクタ 306"/>
        <xdr:cNvCxnSpPr/>
      </xdr:nvCxnSpPr>
      <xdr:spPr>
        <a:xfrm flipV="1">
          <a:off x="15671800" y="67198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56134</xdr:rowOff>
    </xdr:to>
    <xdr:cxnSp macro="">
      <xdr:nvCxnSpPr>
        <xdr:cNvPr id="310" name="直線コネクタ 309"/>
        <xdr:cNvCxnSpPr/>
      </xdr:nvCxnSpPr>
      <xdr:spPr>
        <a:xfrm flipV="1">
          <a:off x="14782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56134</xdr:rowOff>
    </xdr:from>
    <xdr:to>
      <xdr:col>73</xdr:col>
      <xdr:colOff>180975</xdr:colOff>
      <xdr:row>39</xdr:row>
      <xdr:rowOff>83566</xdr:rowOff>
    </xdr:to>
    <xdr:cxnSp macro="">
      <xdr:nvCxnSpPr>
        <xdr:cNvPr id="313" name="直線コネクタ 312"/>
        <xdr:cNvCxnSpPr/>
      </xdr:nvCxnSpPr>
      <xdr:spPr>
        <a:xfrm flipV="1">
          <a:off x="13893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92710</xdr:rowOff>
    </xdr:to>
    <xdr:cxnSp macro="">
      <xdr:nvCxnSpPr>
        <xdr:cNvPr id="316" name="直線コネクタ 315"/>
        <xdr:cNvCxnSpPr/>
      </xdr:nvCxnSpPr>
      <xdr:spPr>
        <a:xfrm flipV="1">
          <a:off x="13004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26" name="楕円 325"/>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27"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8" name="楕円 327"/>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9" name="テキスト ボックス 328"/>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30" name="楕円 329"/>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31" name="テキスト ボックス 330"/>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2" name="楕円 331"/>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3" name="テキスト ボックス 332"/>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4" name="楕円 33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5" name="テキスト ボックス 33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40">
              <a:latin typeface="ＭＳ Ｐゴシック" panose="020B0600070205080204" pitchFamily="50" charset="-128"/>
              <a:ea typeface="ＭＳ Ｐゴシック" panose="020B0600070205080204" pitchFamily="50" charset="-128"/>
            </a:rPr>
            <a:t>　平成</a:t>
          </a:r>
          <a:r>
            <a:rPr kumimoji="1" lang="en-US" altLang="ja-JP" sz="1140">
              <a:latin typeface="ＭＳ Ｐゴシック" panose="020B0600070205080204" pitchFamily="50" charset="-128"/>
              <a:ea typeface="ＭＳ Ｐゴシック" panose="020B0600070205080204" pitchFamily="50" charset="-128"/>
            </a:rPr>
            <a:t>27</a:t>
          </a:r>
          <a:r>
            <a:rPr kumimoji="1" lang="ja-JP" altLang="en-US" sz="1140">
              <a:latin typeface="ＭＳ Ｐゴシック" panose="020B0600070205080204" pitchFamily="50" charset="-128"/>
              <a:ea typeface="ＭＳ Ｐゴシック" panose="020B0600070205080204" pitchFamily="50" charset="-128"/>
            </a:rPr>
            <a:t>年度から</a:t>
          </a:r>
          <a:r>
            <a:rPr kumimoji="1" lang="en-US" altLang="ja-JP" sz="1140">
              <a:latin typeface="ＭＳ Ｐゴシック" panose="020B0600070205080204" pitchFamily="50" charset="-128"/>
              <a:ea typeface="ＭＳ Ｐゴシック" panose="020B0600070205080204" pitchFamily="50" charset="-128"/>
            </a:rPr>
            <a:t>28</a:t>
          </a:r>
          <a:r>
            <a:rPr kumimoji="1" lang="ja-JP" altLang="en-US" sz="1140">
              <a:latin typeface="ＭＳ Ｐゴシック" panose="020B0600070205080204" pitchFamily="50" charset="-128"/>
              <a:ea typeface="ＭＳ Ｐゴシック" panose="020B0600070205080204" pitchFamily="50" charset="-128"/>
            </a:rPr>
            <a:t>年度にかけて実施した船川第一小学校整備事業の元金償還が開始したことなどにより、公債費は増となったものの、比率の分母もともに増加したことによって、経常収支比率はほぼ横ばいとなっている。</a:t>
          </a:r>
          <a:endParaRPr kumimoji="1" lang="en-US" altLang="ja-JP" sz="1140">
            <a:latin typeface="ＭＳ Ｐゴシック" panose="020B0600070205080204" pitchFamily="50" charset="-128"/>
            <a:ea typeface="ＭＳ Ｐゴシック" panose="020B0600070205080204" pitchFamily="50" charset="-128"/>
          </a:endParaRPr>
        </a:p>
        <a:p>
          <a:r>
            <a:rPr kumimoji="1" lang="ja-JP" altLang="en-US" sz="1140">
              <a:latin typeface="ＭＳ Ｐゴシック" panose="020B0600070205080204" pitchFamily="50" charset="-128"/>
              <a:ea typeface="ＭＳ Ｐゴシック" panose="020B0600070205080204" pitchFamily="50" charset="-128"/>
            </a:rPr>
            <a:t>　利率見直しや、第</a:t>
          </a:r>
          <a:r>
            <a:rPr kumimoji="1" lang="en-US" altLang="ja-JP" sz="1140">
              <a:latin typeface="ＭＳ Ｐゴシック" panose="020B0600070205080204" pitchFamily="50" charset="-128"/>
              <a:ea typeface="ＭＳ Ｐゴシック" panose="020B0600070205080204" pitchFamily="50" charset="-128"/>
            </a:rPr>
            <a:t>4</a:t>
          </a:r>
          <a:r>
            <a:rPr kumimoji="1" lang="ja-JP" altLang="en-US" sz="1140">
              <a:latin typeface="ＭＳ Ｐゴシック" panose="020B0600070205080204" pitchFamily="50" charset="-128"/>
              <a:ea typeface="ＭＳ Ｐゴシック" panose="020B0600070205080204" pitchFamily="50" charset="-128"/>
            </a:rPr>
            <a:t>次男鹿市行政改革大綱において投資的経費に係る地方債単年度発行額の上限を定めることにより抑制を図っているものの、今後、船越小学校の大規模改修や児童施設の新設など、大きな建設事業を予定しており、公債費が増加する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111760</xdr:rowOff>
    </xdr:to>
    <xdr:cxnSp macro="">
      <xdr:nvCxnSpPr>
        <xdr:cNvPr id="367" name="直線コネクタ 366"/>
        <xdr:cNvCxnSpPr/>
      </xdr:nvCxnSpPr>
      <xdr:spPr>
        <a:xfrm>
          <a:off x="3987800" y="12797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115570</xdr:rowOff>
    </xdr:to>
    <xdr:cxnSp macro="">
      <xdr:nvCxnSpPr>
        <xdr:cNvPr id="370" name="直線コネクタ 369"/>
        <xdr:cNvCxnSpPr/>
      </xdr:nvCxnSpPr>
      <xdr:spPr>
        <a:xfrm flipV="1">
          <a:off x="3098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119380</xdr:rowOff>
    </xdr:to>
    <xdr:cxnSp macro="">
      <xdr:nvCxnSpPr>
        <xdr:cNvPr id="373" name="直線コネクタ 372"/>
        <xdr:cNvCxnSpPr/>
      </xdr:nvCxnSpPr>
      <xdr:spPr>
        <a:xfrm flipV="1">
          <a:off x="2209800" y="12802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119380</xdr:rowOff>
    </xdr:to>
    <xdr:cxnSp macro="">
      <xdr:nvCxnSpPr>
        <xdr:cNvPr id="376" name="直線コネクタ 375"/>
        <xdr:cNvCxnSpPr/>
      </xdr:nvCxnSpPr>
      <xdr:spPr>
        <a:xfrm>
          <a:off x="1320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6" name="楕円 385"/>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87"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8" name="楕円 387"/>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89" name="テキスト ボックス 388"/>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0" name="楕円 389"/>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1" name="テキスト ボックス 390"/>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2" name="楕円 391"/>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3" name="テキスト ボックス 392"/>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4" name="楕円 393"/>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5" name="テキスト ボックス 394"/>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補助費等のうち、公営企業会計への負担金・補助金が多額であるため、依然として類似団体平均を上回っているものの、前年度と比較すると人件費の減などにより減少している。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99568</xdr:rowOff>
    </xdr:to>
    <xdr:cxnSp macro="">
      <xdr:nvCxnSpPr>
        <xdr:cNvPr id="426" name="直線コネクタ 425"/>
        <xdr:cNvCxnSpPr/>
      </xdr:nvCxnSpPr>
      <xdr:spPr>
        <a:xfrm flipV="1">
          <a:off x="15671800" y="133949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78</xdr:row>
      <xdr:rowOff>127000</xdr:rowOff>
    </xdr:to>
    <xdr:cxnSp macro="">
      <xdr:nvCxnSpPr>
        <xdr:cNvPr id="429" name="直線コネクタ 428"/>
        <xdr:cNvCxnSpPr/>
      </xdr:nvCxnSpPr>
      <xdr:spPr>
        <a:xfrm flipV="1">
          <a:off x="14782800" y="13472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56135</xdr:rowOff>
    </xdr:to>
    <xdr:cxnSp macro="">
      <xdr:nvCxnSpPr>
        <xdr:cNvPr id="432" name="直線コネクタ 431"/>
        <xdr:cNvCxnSpPr/>
      </xdr:nvCxnSpPr>
      <xdr:spPr>
        <a:xfrm flipV="1">
          <a:off x="13893800" y="135001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56135</xdr:rowOff>
    </xdr:to>
    <xdr:cxnSp macro="">
      <xdr:nvCxnSpPr>
        <xdr:cNvPr id="435" name="直線コネクタ 434"/>
        <xdr:cNvCxnSpPr/>
      </xdr:nvCxnSpPr>
      <xdr:spPr>
        <a:xfrm>
          <a:off x="13004800" y="134543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7" name="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9" name="楕円 448"/>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0" name="テキスト ボックス 449"/>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1" name="楕円 450"/>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2" name="テキスト ボックス 451"/>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3" name="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4" name="テキスト ボックス 45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40165</xdr:rowOff>
    </xdr:from>
    <xdr:to>
      <xdr:col>29</xdr:col>
      <xdr:colOff>127000</xdr:colOff>
      <xdr:row>17</xdr:row>
      <xdr:rowOff>48438</xdr:rowOff>
    </xdr:to>
    <xdr:cxnSp macro="">
      <xdr:nvCxnSpPr>
        <xdr:cNvPr id="52" name="直線コネクタ 51"/>
        <xdr:cNvCxnSpPr/>
      </xdr:nvCxnSpPr>
      <xdr:spPr bwMode="auto">
        <a:xfrm flipV="1">
          <a:off x="5003800" y="3002440"/>
          <a:ext cx="647700" cy="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24942</xdr:rowOff>
    </xdr:from>
    <xdr:ext cx="762000" cy="259045"/>
    <xdr:sp macro="" textlink="">
      <xdr:nvSpPr>
        <xdr:cNvPr id="53" name="人口1人当たり決算額の推移平均値テキスト130"/>
        <xdr:cNvSpPr txBox="1"/>
      </xdr:nvSpPr>
      <xdr:spPr>
        <a:xfrm>
          <a:off x="5740400" y="298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48438</xdr:rowOff>
    </xdr:from>
    <xdr:to>
      <xdr:col>26</xdr:col>
      <xdr:colOff>50800</xdr:colOff>
      <xdr:row>17</xdr:row>
      <xdr:rowOff>83686</xdr:rowOff>
    </xdr:to>
    <xdr:cxnSp macro="">
      <xdr:nvCxnSpPr>
        <xdr:cNvPr id="55" name="直線コネクタ 54"/>
        <xdr:cNvCxnSpPr/>
      </xdr:nvCxnSpPr>
      <xdr:spPr bwMode="auto">
        <a:xfrm flipV="1">
          <a:off x="4305300" y="3010713"/>
          <a:ext cx="698500" cy="3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83686</xdr:rowOff>
    </xdr:from>
    <xdr:to>
      <xdr:col>22</xdr:col>
      <xdr:colOff>114300</xdr:colOff>
      <xdr:row>17</xdr:row>
      <xdr:rowOff>105044</xdr:rowOff>
    </xdr:to>
    <xdr:cxnSp macro="">
      <xdr:nvCxnSpPr>
        <xdr:cNvPr id="58" name="直線コネクタ 57"/>
        <xdr:cNvCxnSpPr/>
      </xdr:nvCxnSpPr>
      <xdr:spPr bwMode="auto">
        <a:xfrm flipV="1">
          <a:off x="3606800" y="3045961"/>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94321</xdr:rowOff>
    </xdr:from>
    <xdr:to>
      <xdr:col>18</xdr:col>
      <xdr:colOff>177800</xdr:colOff>
      <xdr:row>17</xdr:row>
      <xdr:rowOff>105044</xdr:rowOff>
    </xdr:to>
    <xdr:cxnSp macro="">
      <xdr:nvCxnSpPr>
        <xdr:cNvPr id="61" name="直線コネクタ 60"/>
        <xdr:cNvCxnSpPr/>
      </xdr:nvCxnSpPr>
      <xdr:spPr bwMode="auto">
        <a:xfrm>
          <a:off x="2908300" y="3056596"/>
          <a:ext cx="698500" cy="1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160815</xdr:rowOff>
    </xdr:from>
    <xdr:to>
      <xdr:col>29</xdr:col>
      <xdr:colOff>177800</xdr:colOff>
      <xdr:row>17</xdr:row>
      <xdr:rowOff>90965</xdr:rowOff>
    </xdr:to>
    <xdr:sp macro="" textlink="">
      <xdr:nvSpPr>
        <xdr:cNvPr id="71" name="楕円 70"/>
        <xdr:cNvSpPr/>
      </xdr:nvSpPr>
      <xdr:spPr bwMode="auto">
        <a:xfrm>
          <a:off x="5600700" y="29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5892</xdr:rowOff>
    </xdr:from>
    <xdr:ext cx="762000" cy="259045"/>
    <xdr:sp macro="" textlink="">
      <xdr:nvSpPr>
        <xdr:cNvPr id="72" name="人口1人当たり決算額の推移該当値テキスト130"/>
        <xdr:cNvSpPr txBox="1"/>
      </xdr:nvSpPr>
      <xdr:spPr>
        <a:xfrm>
          <a:off x="5740400" y="279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169088</xdr:rowOff>
    </xdr:from>
    <xdr:to>
      <xdr:col>26</xdr:col>
      <xdr:colOff>101600</xdr:colOff>
      <xdr:row>17</xdr:row>
      <xdr:rowOff>99238</xdr:rowOff>
    </xdr:to>
    <xdr:sp macro="" textlink="">
      <xdr:nvSpPr>
        <xdr:cNvPr id="73" name="楕円 72"/>
        <xdr:cNvSpPr/>
      </xdr:nvSpPr>
      <xdr:spPr bwMode="auto">
        <a:xfrm>
          <a:off x="4953000" y="295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109415</xdr:rowOff>
    </xdr:from>
    <xdr:ext cx="736600" cy="259045"/>
    <xdr:sp macro="" textlink="">
      <xdr:nvSpPr>
        <xdr:cNvPr id="74" name="テキスト ボックス 73"/>
        <xdr:cNvSpPr txBox="1"/>
      </xdr:nvSpPr>
      <xdr:spPr>
        <a:xfrm>
          <a:off x="4622800" y="27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32886</xdr:rowOff>
    </xdr:from>
    <xdr:to>
      <xdr:col>22</xdr:col>
      <xdr:colOff>165100</xdr:colOff>
      <xdr:row>17</xdr:row>
      <xdr:rowOff>134486</xdr:rowOff>
    </xdr:to>
    <xdr:sp macro="" textlink="">
      <xdr:nvSpPr>
        <xdr:cNvPr id="75" name="楕円 74"/>
        <xdr:cNvSpPr/>
      </xdr:nvSpPr>
      <xdr:spPr bwMode="auto">
        <a:xfrm>
          <a:off x="4254500" y="299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144663</xdr:rowOff>
    </xdr:from>
    <xdr:ext cx="762000" cy="259045"/>
    <xdr:sp macro="" textlink="">
      <xdr:nvSpPr>
        <xdr:cNvPr id="76" name="テキスト ボックス 75"/>
        <xdr:cNvSpPr txBox="1"/>
      </xdr:nvSpPr>
      <xdr:spPr>
        <a:xfrm>
          <a:off x="3924300" y="276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54244</xdr:rowOff>
    </xdr:from>
    <xdr:to>
      <xdr:col>19</xdr:col>
      <xdr:colOff>38100</xdr:colOff>
      <xdr:row>17</xdr:row>
      <xdr:rowOff>155844</xdr:rowOff>
    </xdr:to>
    <xdr:sp macro="" textlink="">
      <xdr:nvSpPr>
        <xdr:cNvPr id="77" name="楕円 76"/>
        <xdr:cNvSpPr/>
      </xdr:nvSpPr>
      <xdr:spPr bwMode="auto">
        <a:xfrm>
          <a:off x="3556000" y="301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166021</xdr:rowOff>
    </xdr:from>
    <xdr:ext cx="762000" cy="259045"/>
    <xdr:sp macro="" textlink="">
      <xdr:nvSpPr>
        <xdr:cNvPr id="78" name="テキスト ボックス 77"/>
        <xdr:cNvSpPr txBox="1"/>
      </xdr:nvSpPr>
      <xdr:spPr>
        <a:xfrm>
          <a:off x="3225800" y="27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43521</xdr:rowOff>
    </xdr:from>
    <xdr:to>
      <xdr:col>15</xdr:col>
      <xdr:colOff>101600</xdr:colOff>
      <xdr:row>17</xdr:row>
      <xdr:rowOff>145121</xdr:rowOff>
    </xdr:to>
    <xdr:sp macro="" textlink="">
      <xdr:nvSpPr>
        <xdr:cNvPr id="79" name="楕円 78"/>
        <xdr:cNvSpPr/>
      </xdr:nvSpPr>
      <xdr:spPr bwMode="auto">
        <a:xfrm>
          <a:off x="2857500" y="30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155298</xdr:rowOff>
    </xdr:from>
    <xdr:ext cx="762000" cy="259045"/>
    <xdr:sp macro="" textlink="">
      <xdr:nvSpPr>
        <xdr:cNvPr id="80" name="テキスト ボックス 79"/>
        <xdr:cNvSpPr txBox="1"/>
      </xdr:nvSpPr>
      <xdr:spPr>
        <a:xfrm>
          <a:off x="2527300" y="27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311659</xdr:rowOff>
    </xdr:from>
    <xdr:to>
      <xdr:col>29</xdr:col>
      <xdr:colOff>127000</xdr:colOff>
      <xdr:row>37</xdr:row>
      <xdr:rowOff>317607</xdr:rowOff>
    </xdr:to>
    <xdr:cxnSp macro="">
      <xdr:nvCxnSpPr>
        <xdr:cNvPr id="114" name="直線コネクタ 113"/>
        <xdr:cNvCxnSpPr/>
      </xdr:nvCxnSpPr>
      <xdr:spPr bwMode="auto">
        <a:xfrm flipV="1">
          <a:off x="5003800" y="7436359"/>
          <a:ext cx="647700" cy="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296436</xdr:rowOff>
    </xdr:from>
    <xdr:ext cx="762000" cy="259045"/>
    <xdr:sp macro="" textlink="">
      <xdr:nvSpPr>
        <xdr:cNvPr id="115" name="人口1人当たり決算額の推移平均値テキスト445"/>
        <xdr:cNvSpPr txBox="1"/>
      </xdr:nvSpPr>
      <xdr:spPr>
        <a:xfrm>
          <a:off x="5740400" y="7421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316281</xdr:rowOff>
    </xdr:from>
    <xdr:to>
      <xdr:col>26</xdr:col>
      <xdr:colOff>50800</xdr:colOff>
      <xdr:row>37</xdr:row>
      <xdr:rowOff>317607</xdr:rowOff>
    </xdr:to>
    <xdr:cxnSp macro="">
      <xdr:nvCxnSpPr>
        <xdr:cNvPr id="117" name="直線コネクタ 116"/>
        <xdr:cNvCxnSpPr/>
      </xdr:nvCxnSpPr>
      <xdr:spPr bwMode="auto">
        <a:xfrm>
          <a:off x="4305300" y="744098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309141</xdr:rowOff>
    </xdr:from>
    <xdr:to>
      <xdr:col>22</xdr:col>
      <xdr:colOff>114300</xdr:colOff>
      <xdr:row>37</xdr:row>
      <xdr:rowOff>316281</xdr:rowOff>
    </xdr:to>
    <xdr:cxnSp macro="">
      <xdr:nvCxnSpPr>
        <xdr:cNvPr id="120" name="直線コネクタ 119"/>
        <xdr:cNvCxnSpPr/>
      </xdr:nvCxnSpPr>
      <xdr:spPr bwMode="auto">
        <a:xfrm>
          <a:off x="3606800" y="7433841"/>
          <a:ext cx="698500" cy="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309141</xdr:rowOff>
    </xdr:from>
    <xdr:to>
      <xdr:col>18</xdr:col>
      <xdr:colOff>177800</xdr:colOff>
      <xdr:row>37</xdr:row>
      <xdr:rowOff>311522</xdr:rowOff>
    </xdr:to>
    <xdr:cxnSp macro="">
      <xdr:nvCxnSpPr>
        <xdr:cNvPr id="123" name="直線コネクタ 122"/>
        <xdr:cNvCxnSpPr/>
      </xdr:nvCxnSpPr>
      <xdr:spPr bwMode="auto">
        <a:xfrm flipV="1">
          <a:off x="2908300" y="7433841"/>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260859</xdr:rowOff>
    </xdr:from>
    <xdr:to>
      <xdr:col>29</xdr:col>
      <xdr:colOff>177800</xdr:colOff>
      <xdr:row>38</xdr:row>
      <xdr:rowOff>19559</xdr:rowOff>
    </xdr:to>
    <xdr:sp macro="" textlink="">
      <xdr:nvSpPr>
        <xdr:cNvPr id="133" name="楕円 132"/>
        <xdr:cNvSpPr/>
      </xdr:nvSpPr>
      <xdr:spPr bwMode="auto">
        <a:xfrm>
          <a:off x="5600700" y="738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105936</xdr:rowOff>
    </xdr:from>
    <xdr:ext cx="762000" cy="259045"/>
    <xdr:sp macro="" textlink="">
      <xdr:nvSpPr>
        <xdr:cNvPr id="134" name="人口1人当たり決算額の推移該当値テキスト445"/>
        <xdr:cNvSpPr txBox="1"/>
      </xdr:nvSpPr>
      <xdr:spPr>
        <a:xfrm>
          <a:off x="5740400" y="723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266807</xdr:rowOff>
    </xdr:from>
    <xdr:to>
      <xdr:col>26</xdr:col>
      <xdr:colOff>101600</xdr:colOff>
      <xdr:row>38</xdr:row>
      <xdr:rowOff>25507</xdr:rowOff>
    </xdr:to>
    <xdr:sp macro="" textlink="">
      <xdr:nvSpPr>
        <xdr:cNvPr id="135" name="楕円 134"/>
        <xdr:cNvSpPr/>
      </xdr:nvSpPr>
      <xdr:spPr bwMode="auto">
        <a:xfrm>
          <a:off x="4953000" y="739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35684</xdr:rowOff>
    </xdr:from>
    <xdr:ext cx="736600" cy="259045"/>
    <xdr:sp macro="" textlink="">
      <xdr:nvSpPr>
        <xdr:cNvPr id="136" name="テキスト ボックス 135"/>
        <xdr:cNvSpPr txBox="1"/>
      </xdr:nvSpPr>
      <xdr:spPr>
        <a:xfrm>
          <a:off x="4622800" y="716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265481</xdr:rowOff>
    </xdr:from>
    <xdr:to>
      <xdr:col>22</xdr:col>
      <xdr:colOff>165100</xdr:colOff>
      <xdr:row>38</xdr:row>
      <xdr:rowOff>24181</xdr:rowOff>
    </xdr:to>
    <xdr:sp macro="" textlink="">
      <xdr:nvSpPr>
        <xdr:cNvPr id="137" name="楕円 136"/>
        <xdr:cNvSpPr/>
      </xdr:nvSpPr>
      <xdr:spPr bwMode="auto">
        <a:xfrm>
          <a:off x="42545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34358</xdr:rowOff>
    </xdr:from>
    <xdr:ext cx="762000" cy="259045"/>
    <xdr:sp macro="" textlink="">
      <xdr:nvSpPr>
        <xdr:cNvPr id="138" name="テキスト ボックス 137"/>
        <xdr:cNvSpPr txBox="1"/>
      </xdr:nvSpPr>
      <xdr:spPr>
        <a:xfrm>
          <a:off x="3924300" y="71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258341</xdr:rowOff>
    </xdr:from>
    <xdr:to>
      <xdr:col>19</xdr:col>
      <xdr:colOff>38100</xdr:colOff>
      <xdr:row>38</xdr:row>
      <xdr:rowOff>17041</xdr:rowOff>
    </xdr:to>
    <xdr:sp macro="" textlink="">
      <xdr:nvSpPr>
        <xdr:cNvPr id="139" name="楕円 138"/>
        <xdr:cNvSpPr/>
      </xdr:nvSpPr>
      <xdr:spPr bwMode="auto">
        <a:xfrm>
          <a:off x="3556000" y="73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27218</xdr:rowOff>
    </xdr:from>
    <xdr:ext cx="762000" cy="259045"/>
    <xdr:sp macro="" textlink="">
      <xdr:nvSpPr>
        <xdr:cNvPr id="140" name="テキスト ボックス 139"/>
        <xdr:cNvSpPr txBox="1"/>
      </xdr:nvSpPr>
      <xdr:spPr>
        <a:xfrm>
          <a:off x="3225800" y="71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260722</xdr:rowOff>
    </xdr:from>
    <xdr:to>
      <xdr:col>15</xdr:col>
      <xdr:colOff>101600</xdr:colOff>
      <xdr:row>38</xdr:row>
      <xdr:rowOff>19422</xdr:rowOff>
    </xdr:to>
    <xdr:sp macro="" textlink="">
      <xdr:nvSpPr>
        <xdr:cNvPr id="141" name="楕円 140"/>
        <xdr:cNvSpPr/>
      </xdr:nvSpPr>
      <xdr:spPr bwMode="auto">
        <a:xfrm>
          <a:off x="2857500" y="738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29599</xdr:rowOff>
    </xdr:from>
    <xdr:ext cx="762000" cy="259045"/>
    <xdr:sp macro="" textlink="">
      <xdr:nvSpPr>
        <xdr:cNvPr id="142" name="テキスト ボックス 141"/>
        <xdr:cNvSpPr txBox="1"/>
      </xdr:nvSpPr>
      <xdr:spPr>
        <a:xfrm>
          <a:off x="2527300" y="715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136946</xdr:rowOff>
    </xdr:from>
    <xdr:to>
      <xdr:col>24</xdr:col>
      <xdr:colOff>63500</xdr:colOff>
      <xdr:row>35</xdr:row>
      <xdr:rowOff>167785</xdr:rowOff>
    </xdr:to>
    <xdr:cxnSp macro="">
      <xdr:nvCxnSpPr>
        <xdr:cNvPr id="63" name="直線コネクタ 62"/>
        <xdr:cNvCxnSpPr/>
      </xdr:nvCxnSpPr>
      <xdr:spPr>
        <a:xfrm>
          <a:off x="3797300" y="6137696"/>
          <a:ext cx="8382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82964</xdr:rowOff>
    </xdr:from>
    <xdr:to>
      <xdr:col>19</xdr:col>
      <xdr:colOff>177800</xdr:colOff>
      <xdr:row>35</xdr:row>
      <xdr:rowOff>136946</xdr:rowOff>
    </xdr:to>
    <xdr:cxnSp macro="">
      <xdr:nvCxnSpPr>
        <xdr:cNvPr id="66" name="直線コネクタ 65"/>
        <xdr:cNvCxnSpPr/>
      </xdr:nvCxnSpPr>
      <xdr:spPr>
        <a:xfrm>
          <a:off x="2908300" y="6083714"/>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39344</xdr:rowOff>
    </xdr:from>
    <xdr:to>
      <xdr:col>15</xdr:col>
      <xdr:colOff>50800</xdr:colOff>
      <xdr:row>35</xdr:row>
      <xdr:rowOff>82964</xdr:rowOff>
    </xdr:to>
    <xdr:cxnSp macro="">
      <xdr:nvCxnSpPr>
        <xdr:cNvPr id="69" name="直線コネクタ 68"/>
        <xdr:cNvCxnSpPr/>
      </xdr:nvCxnSpPr>
      <xdr:spPr>
        <a:xfrm>
          <a:off x="2019300" y="6040094"/>
          <a:ext cx="8890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39344</xdr:rowOff>
    </xdr:from>
    <xdr:to>
      <xdr:col>10</xdr:col>
      <xdr:colOff>114300</xdr:colOff>
      <xdr:row>35</xdr:row>
      <xdr:rowOff>171388</xdr:rowOff>
    </xdr:to>
    <xdr:cxnSp macro="">
      <xdr:nvCxnSpPr>
        <xdr:cNvPr id="72" name="直線コネクタ 71"/>
        <xdr:cNvCxnSpPr/>
      </xdr:nvCxnSpPr>
      <xdr:spPr>
        <a:xfrm flipV="1">
          <a:off x="1130300" y="6040094"/>
          <a:ext cx="889000" cy="1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116985</xdr:rowOff>
    </xdr:from>
    <xdr:to>
      <xdr:col>24</xdr:col>
      <xdr:colOff>114300</xdr:colOff>
      <xdr:row>36</xdr:row>
      <xdr:rowOff>47135</xdr:rowOff>
    </xdr:to>
    <xdr:sp macro="" textlink="">
      <xdr:nvSpPr>
        <xdr:cNvPr id="82" name="楕円 81"/>
        <xdr:cNvSpPr/>
      </xdr:nvSpPr>
      <xdr:spPr>
        <a:xfrm>
          <a:off x="45847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95412</xdr:rowOff>
    </xdr:from>
    <xdr:ext cx="534377" cy="259045"/>
    <xdr:sp macro="" textlink="">
      <xdr:nvSpPr>
        <xdr:cNvPr id="83" name="人件費該当値テキスト"/>
        <xdr:cNvSpPr txBox="1"/>
      </xdr:nvSpPr>
      <xdr:spPr>
        <a:xfrm>
          <a:off x="4686300" y="60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86146</xdr:rowOff>
    </xdr:from>
    <xdr:to>
      <xdr:col>20</xdr:col>
      <xdr:colOff>38100</xdr:colOff>
      <xdr:row>36</xdr:row>
      <xdr:rowOff>16296</xdr:rowOff>
    </xdr:to>
    <xdr:sp macro="" textlink="">
      <xdr:nvSpPr>
        <xdr:cNvPr id="84" name="楕円 83"/>
        <xdr:cNvSpPr/>
      </xdr:nvSpPr>
      <xdr:spPr>
        <a:xfrm>
          <a:off x="3746500" y="60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7423</xdr:rowOff>
    </xdr:from>
    <xdr:ext cx="534377" cy="259045"/>
    <xdr:sp macro="" textlink="">
      <xdr:nvSpPr>
        <xdr:cNvPr id="85" name="テキスト ボックス 84"/>
        <xdr:cNvSpPr txBox="1"/>
      </xdr:nvSpPr>
      <xdr:spPr>
        <a:xfrm>
          <a:off x="3530111" y="6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32164</xdr:rowOff>
    </xdr:from>
    <xdr:to>
      <xdr:col>15</xdr:col>
      <xdr:colOff>101600</xdr:colOff>
      <xdr:row>35</xdr:row>
      <xdr:rowOff>133764</xdr:rowOff>
    </xdr:to>
    <xdr:sp macro="" textlink="">
      <xdr:nvSpPr>
        <xdr:cNvPr id="86" name="楕円 85"/>
        <xdr:cNvSpPr/>
      </xdr:nvSpPr>
      <xdr:spPr>
        <a:xfrm>
          <a:off x="2857500" y="60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150291</xdr:rowOff>
    </xdr:from>
    <xdr:ext cx="534377" cy="259045"/>
    <xdr:sp macro="" textlink="">
      <xdr:nvSpPr>
        <xdr:cNvPr id="87" name="テキスト ボックス 86"/>
        <xdr:cNvSpPr txBox="1"/>
      </xdr:nvSpPr>
      <xdr:spPr>
        <a:xfrm>
          <a:off x="2641111" y="58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159994</xdr:rowOff>
    </xdr:from>
    <xdr:to>
      <xdr:col>10</xdr:col>
      <xdr:colOff>165100</xdr:colOff>
      <xdr:row>35</xdr:row>
      <xdr:rowOff>90144</xdr:rowOff>
    </xdr:to>
    <xdr:sp macro="" textlink="">
      <xdr:nvSpPr>
        <xdr:cNvPr id="88" name="楕円 87"/>
        <xdr:cNvSpPr/>
      </xdr:nvSpPr>
      <xdr:spPr>
        <a:xfrm>
          <a:off x="1968500" y="59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106671</xdr:rowOff>
    </xdr:from>
    <xdr:ext cx="534377" cy="259045"/>
    <xdr:sp macro="" textlink="">
      <xdr:nvSpPr>
        <xdr:cNvPr id="89" name="テキスト ボックス 88"/>
        <xdr:cNvSpPr txBox="1"/>
      </xdr:nvSpPr>
      <xdr:spPr>
        <a:xfrm>
          <a:off x="1752111" y="57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120588</xdr:rowOff>
    </xdr:from>
    <xdr:to>
      <xdr:col>6</xdr:col>
      <xdr:colOff>38100</xdr:colOff>
      <xdr:row>36</xdr:row>
      <xdr:rowOff>50738</xdr:rowOff>
    </xdr:to>
    <xdr:sp macro="" textlink="">
      <xdr:nvSpPr>
        <xdr:cNvPr id="90" name="楕円 89"/>
        <xdr:cNvSpPr/>
      </xdr:nvSpPr>
      <xdr:spPr>
        <a:xfrm>
          <a:off x="1079500" y="61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41865</xdr:rowOff>
    </xdr:from>
    <xdr:ext cx="534377" cy="259045"/>
    <xdr:sp macro="" textlink="">
      <xdr:nvSpPr>
        <xdr:cNvPr id="91" name="テキスト ボックス 90"/>
        <xdr:cNvSpPr txBox="1"/>
      </xdr:nvSpPr>
      <xdr:spPr>
        <a:xfrm>
          <a:off x="863111" y="62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163605</xdr:rowOff>
    </xdr:from>
    <xdr:to>
      <xdr:col>24</xdr:col>
      <xdr:colOff>63500</xdr:colOff>
      <xdr:row>58</xdr:row>
      <xdr:rowOff>39103</xdr:rowOff>
    </xdr:to>
    <xdr:cxnSp macro="">
      <xdr:nvCxnSpPr>
        <xdr:cNvPr id="122" name="直線コネクタ 121"/>
        <xdr:cNvCxnSpPr/>
      </xdr:nvCxnSpPr>
      <xdr:spPr>
        <a:xfrm flipV="1">
          <a:off x="3797300" y="9936255"/>
          <a:ext cx="838200" cy="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39103</xdr:rowOff>
    </xdr:from>
    <xdr:to>
      <xdr:col>19</xdr:col>
      <xdr:colOff>177800</xdr:colOff>
      <xdr:row>58</xdr:row>
      <xdr:rowOff>77397</xdr:rowOff>
    </xdr:to>
    <xdr:cxnSp macro="">
      <xdr:nvCxnSpPr>
        <xdr:cNvPr id="125" name="直線コネクタ 124"/>
        <xdr:cNvCxnSpPr/>
      </xdr:nvCxnSpPr>
      <xdr:spPr>
        <a:xfrm flipV="1">
          <a:off x="2908300" y="9983203"/>
          <a:ext cx="8890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77397</xdr:rowOff>
    </xdr:from>
    <xdr:to>
      <xdr:col>15</xdr:col>
      <xdr:colOff>50800</xdr:colOff>
      <xdr:row>58</xdr:row>
      <xdr:rowOff>82652</xdr:rowOff>
    </xdr:to>
    <xdr:cxnSp macro="">
      <xdr:nvCxnSpPr>
        <xdr:cNvPr id="128" name="直線コネクタ 127"/>
        <xdr:cNvCxnSpPr/>
      </xdr:nvCxnSpPr>
      <xdr:spPr>
        <a:xfrm flipV="1">
          <a:off x="2019300" y="10021497"/>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65924</xdr:rowOff>
    </xdr:from>
    <xdr:to>
      <xdr:col>10</xdr:col>
      <xdr:colOff>114300</xdr:colOff>
      <xdr:row>58</xdr:row>
      <xdr:rowOff>82652</xdr:rowOff>
    </xdr:to>
    <xdr:cxnSp macro="">
      <xdr:nvCxnSpPr>
        <xdr:cNvPr id="131" name="直線コネクタ 130"/>
        <xdr:cNvCxnSpPr/>
      </xdr:nvCxnSpPr>
      <xdr:spPr>
        <a:xfrm>
          <a:off x="1130300" y="10010024"/>
          <a:ext cx="889000"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112805</xdr:rowOff>
    </xdr:from>
    <xdr:to>
      <xdr:col>24</xdr:col>
      <xdr:colOff>114300</xdr:colOff>
      <xdr:row>58</xdr:row>
      <xdr:rowOff>42955</xdr:rowOff>
    </xdr:to>
    <xdr:sp macro="" textlink="">
      <xdr:nvSpPr>
        <xdr:cNvPr id="141" name="楕円 140"/>
        <xdr:cNvSpPr/>
      </xdr:nvSpPr>
      <xdr:spPr>
        <a:xfrm>
          <a:off x="4584700" y="9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91232</xdr:rowOff>
    </xdr:from>
    <xdr:ext cx="534377" cy="259045"/>
    <xdr:sp macro="" textlink="">
      <xdr:nvSpPr>
        <xdr:cNvPr id="142" name="物件費該当値テキスト"/>
        <xdr:cNvSpPr txBox="1"/>
      </xdr:nvSpPr>
      <xdr:spPr>
        <a:xfrm>
          <a:off x="4686300" y="98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159753</xdr:rowOff>
    </xdr:from>
    <xdr:to>
      <xdr:col>20</xdr:col>
      <xdr:colOff>38100</xdr:colOff>
      <xdr:row>58</xdr:row>
      <xdr:rowOff>89903</xdr:rowOff>
    </xdr:to>
    <xdr:sp macro="" textlink="">
      <xdr:nvSpPr>
        <xdr:cNvPr id="143" name="楕円 142"/>
        <xdr:cNvSpPr/>
      </xdr:nvSpPr>
      <xdr:spPr>
        <a:xfrm>
          <a:off x="3746500" y="9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81030</xdr:rowOff>
    </xdr:from>
    <xdr:ext cx="534377" cy="259045"/>
    <xdr:sp macro="" textlink="">
      <xdr:nvSpPr>
        <xdr:cNvPr id="144" name="テキスト ボックス 143"/>
        <xdr:cNvSpPr txBox="1"/>
      </xdr:nvSpPr>
      <xdr:spPr>
        <a:xfrm>
          <a:off x="3530111" y="100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26597</xdr:rowOff>
    </xdr:from>
    <xdr:to>
      <xdr:col>15</xdr:col>
      <xdr:colOff>101600</xdr:colOff>
      <xdr:row>58</xdr:row>
      <xdr:rowOff>128197</xdr:rowOff>
    </xdr:to>
    <xdr:sp macro="" textlink="">
      <xdr:nvSpPr>
        <xdr:cNvPr id="145" name="楕円 144"/>
        <xdr:cNvSpPr/>
      </xdr:nvSpPr>
      <xdr:spPr>
        <a:xfrm>
          <a:off x="2857500" y="99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119324</xdr:rowOff>
    </xdr:from>
    <xdr:ext cx="534377" cy="259045"/>
    <xdr:sp macro="" textlink="">
      <xdr:nvSpPr>
        <xdr:cNvPr id="146" name="テキスト ボックス 145"/>
        <xdr:cNvSpPr txBox="1"/>
      </xdr:nvSpPr>
      <xdr:spPr>
        <a:xfrm>
          <a:off x="2641111" y="100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31852</xdr:rowOff>
    </xdr:from>
    <xdr:to>
      <xdr:col>10</xdr:col>
      <xdr:colOff>165100</xdr:colOff>
      <xdr:row>58</xdr:row>
      <xdr:rowOff>133452</xdr:rowOff>
    </xdr:to>
    <xdr:sp macro="" textlink="">
      <xdr:nvSpPr>
        <xdr:cNvPr id="147" name="楕円 146"/>
        <xdr:cNvSpPr/>
      </xdr:nvSpPr>
      <xdr:spPr>
        <a:xfrm>
          <a:off x="1968500" y="99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124579</xdr:rowOff>
    </xdr:from>
    <xdr:ext cx="534377" cy="259045"/>
    <xdr:sp macro="" textlink="">
      <xdr:nvSpPr>
        <xdr:cNvPr id="148" name="テキスト ボックス 147"/>
        <xdr:cNvSpPr txBox="1"/>
      </xdr:nvSpPr>
      <xdr:spPr>
        <a:xfrm>
          <a:off x="1752111" y="100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15124</xdr:rowOff>
    </xdr:from>
    <xdr:to>
      <xdr:col>6</xdr:col>
      <xdr:colOff>38100</xdr:colOff>
      <xdr:row>58</xdr:row>
      <xdr:rowOff>116724</xdr:rowOff>
    </xdr:to>
    <xdr:sp macro="" textlink="">
      <xdr:nvSpPr>
        <xdr:cNvPr id="149" name="楕円 148"/>
        <xdr:cNvSpPr/>
      </xdr:nvSpPr>
      <xdr:spPr>
        <a:xfrm>
          <a:off x="1079500" y="99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107851</xdr:rowOff>
    </xdr:from>
    <xdr:ext cx="534377" cy="259045"/>
    <xdr:sp macro="" textlink="">
      <xdr:nvSpPr>
        <xdr:cNvPr id="150" name="テキスト ボックス 149"/>
        <xdr:cNvSpPr txBox="1"/>
      </xdr:nvSpPr>
      <xdr:spPr>
        <a:xfrm>
          <a:off x="863111" y="100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10674</xdr:rowOff>
    </xdr:from>
    <xdr:to>
      <xdr:col>24</xdr:col>
      <xdr:colOff>63500</xdr:colOff>
      <xdr:row>78</xdr:row>
      <xdr:rowOff>84837</xdr:rowOff>
    </xdr:to>
    <xdr:cxnSp macro="">
      <xdr:nvCxnSpPr>
        <xdr:cNvPr id="179" name="直線コネクタ 178"/>
        <xdr:cNvCxnSpPr/>
      </xdr:nvCxnSpPr>
      <xdr:spPr>
        <a:xfrm flipV="1">
          <a:off x="3797300" y="13383774"/>
          <a:ext cx="8382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84837</xdr:rowOff>
    </xdr:from>
    <xdr:to>
      <xdr:col>19</xdr:col>
      <xdr:colOff>177800</xdr:colOff>
      <xdr:row>78</xdr:row>
      <xdr:rowOff>90360</xdr:rowOff>
    </xdr:to>
    <xdr:cxnSp macro="">
      <xdr:nvCxnSpPr>
        <xdr:cNvPr id="182" name="直線コネクタ 181"/>
        <xdr:cNvCxnSpPr/>
      </xdr:nvCxnSpPr>
      <xdr:spPr>
        <a:xfrm flipV="1">
          <a:off x="2908300" y="13457937"/>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64776</xdr:rowOff>
    </xdr:from>
    <xdr:to>
      <xdr:col>15</xdr:col>
      <xdr:colOff>50800</xdr:colOff>
      <xdr:row>78</xdr:row>
      <xdr:rowOff>90360</xdr:rowOff>
    </xdr:to>
    <xdr:cxnSp macro="">
      <xdr:nvCxnSpPr>
        <xdr:cNvPr id="185" name="直線コネクタ 184"/>
        <xdr:cNvCxnSpPr/>
      </xdr:nvCxnSpPr>
      <xdr:spPr>
        <a:xfrm>
          <a:off x="2019300" y="1343787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151549</xdr:rowOff>
    </xdr:from>
    <xdr:to>
      <xdr:col>10</xdr:col>
      <xdr:colOff>114300</xdr:colOff>
      <xdr:row>78</xdr:row>
      <xdr:rowOff>64776</xdr:rowOff>
    </xdr:to>
    <xdr:cxnSp macro="">
      <xdr:nvCxnSpPr>
        <xdr:cNvPr id="188" name="直線コネクタ 187"/>
        <xdr:cNvCxnSpPr/>
      </xdr:nvCxnSpPr>
      <xdr:spPr>
        <a:xfrm>
          <a:off x="1130300" y="13353199"/>
          <a:ext cx="889000" cy="8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131324</xdr:rowOff>
    </xdr:from>
    <xdr:to>
      <xdr:col>24</xdr:col>
      <xdr:colOff>114300</xdr:colOff>
      <xdr:row>78</xdr:row>
      <xdr:rowOff>61474</xdr:rowOff>
    </xdr:to>
    <xdr:sp macro="" textlink="">
      <xdr:nvSpPr>
        <xdr:cNvPr id="198" name="楕円 197"/>
        <xdr:cNvSpPr/>
      </xdr:nvSpPr>
      <xdr:spPr>
        <a:xfrm>
          <a:off x="4584700" y="13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154201</xdr:rowOff>
    </xdr:from>
    <xdr:ext cx="534377" cy="259045"/>
    <xdr:sp macro="" textlink="">
      <xdr:nvSpPr>
        <xdr:cNvPr id="199" name="維持補修費該当値テキスト"/>
        <xdr:cNvSpPr txBox="1"/>
      </xdr:nvSpPr>
      <xdr:spPr>
        <a:xfrm>
          <a:off x="4686300" y="131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34037</xdr:rowOff>
    </xdr:from>
    <xdr:to>
      <xdr:col>20</xdr:col>
      <xdr:colOff>38100</xdr:colOff>
      <xdr:row>78</xdr:row>
      <xdr:rowOff>135637</xdr:rowOff>
    </xdr:to>
    <xdr:sp macro="" textlink="">
      <xdr:nvSpPr>
        <xdr:cNvPr id="200" name="楕円 199"/>
        <xdr:cNvSpPr/>
      </xdr:nvSpPr>
      <xdr:spPr>
        <a:xfrm>
          <a:off x="3746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152164</xdr:rowOff>
    </xdr:from>
    <xdr:ext cx="469744" cy="259045"/>
    <xdr:sp macro="" textlink="">
      <xdr:nvSpPr>
        <xdr:cNvPr id="201" name="テキスト ボックス 200"/>
        <xdr:cNvSpPr txBox="1"/>
      </xdr:nvSpPr>
      <xdr:spPr>
        <a:xfrm>
          <a:off x="3562428" y="131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39560</xdr:rowOff>
    </xdr:from>
    <xdr:to>
      <xdr:col>15</xdr:col>
      <xdr:colOff>101600</xdr:colOff>
      <xdr:row>78</xdr:row>
      <xdr:rowOff>141160</xdr:rowOff>
    </xdr:to>
    <xdr:sp macro="" textlink="">
      <xdr:nvSpPr>
        <xdr:cNvPr id="202" name="楕円 201"/>
        <xdr:cNvSpPr/>
      </xdr:nvSpPr>
      <xdr:spPr>
        <a:xfrm>
          <a:off x="2857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132287</xdr:rowOff>
    </xdr:from>
    <xdr:ext cx="469744" cy="259045"/>
    <xdr:sp macro="" textlink="">
      <xdr:nvSpPr>
        <xdr:cNvPr id="203" name="テキスト ボックス 202"/>
        <xdr:cNvSpPr txBox="1"/>
      </xdr:nvSpPr>
      <xdr:spPr>
        <a:xfrm>
          <a:off x="2673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13976</xdr:rowOff>
    </xdr:from>
    <xdr:to>
      <xdr:col>10</xdr:col>
      <xdr:colOff>165100</xdr:colOff>
      <xdr:row>78</xdr:row>
      <xdr:rowOff>115576</xdr:rowOff>
    </xdr:to>
    <xdr:sp macro="" textlink="">
      <xdr:nvSpPr>
        <xdr:cNvPr id="204" name="楕円 203"/>
        <xdr:cNvSpPr/>
      </xdr:nvSpPr>
      <xdr:spPr>
        <a:xfrm>
          <a:off x="19685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106703</xdr:rowOff>
    </xdr:from>
    <xdr:ext cx="469744" cy="259045"/>
    <xdr:sp macro="" textlink="">
      <xdr:nvSpPr>
        <xdr:cNvPr id="205" name="テキスト ボックス 204"/>
        <xdr:cNvSpPr txBox="1"/>
      </xdr:nvSpPr>
      <xdr:spPr>
        <a:xfrm>
          <a:off x="1784428" y="13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100749</xdr:rowOff>
    </xdr:from>
    <xdr:to>
      <xdr:col>6</xdr:col>
      <xdr:colOff>38100</xdr:colOff>
      <xdr:row>78</xdr:row>
      <xdr:rowOff>30899</xdr:rowOff>
    </xdr:to>
    <xdr:sp macro="" textlink="">
      <xdr:nvSpPr>
        <xdr:cNvPr id="206" name="楕円 205"/>
        <xdr:cNvSpPr/>
      </xdr:nvSpPr>
      <xdr:spPr>
        <a:xfrm>
          <a:off x="1079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47426</xdr:rowOff>
    </xdr:from>
    <xdr:ext cx="534377" cy="259045"/>
    <xdr:sp macro="" textlink="">
      <xdr:nvSpPr>
        <xdr:cNvPr id="207" name="テキスト ボックス 206"/>
        <xdr:cNvSpPr txBox="1"/>
      </xdr:nvSpPr>
      <xdr:spPr>
        <a:xfrm>
          <a:off x="863111" y="130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77064</xdr:rowOff>
    </xdr:from>
    <xdr:to>
      <xdr:col>24</xdr:col>
      <xdr:colOff>63500</xdr:colOff>
      <xdr:row>95</xdr:row>
      <xdr:rowOff>109386</xdr:rowOff>
    </xdr:to>
    <xdr:cxnSp macro="">
      <xdr:nvCxnSpPr>
        <xdr:cNvPr id="237" name="直線コネクタ 236"/>
        <xdr:cNvCxnSpPr/>
      </xdr:nvCxnSpPr>
      <xdr:spPr>
        <a:xfrm flipV="1">
          <a:off x="3797300" y="16364814"/>
          <a:ext cx="8382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109386</xdr:rowOff>
    </xdr:from>
    <xdr:to>
      <xdr:col>19</xdr:col>
      <xdr:colOff>177800</xdr:colOff>
      <xdr:row>95</xdr:row>
      <xdr:rowOff>162610</xdr:rowOff>
    </xdr:to>
    <xdr:cxnSp macro="">
      <xdr:nvCxnSpPr>
        <xdr:cNvPr id="240" name="直線コネクタ 239"/>
        <xdr:cNvCxnSpPr/>
      </xdr:nvCxnSpPr>
      <xdr:spPr>
        <a:xfrm flipV="1">
          <a:off x="2908300" y="16397136"/>
          <a:ext cx="889000" cy="5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115176</xdr:rowOff>
    </xdr:from>
    <xdr:to>
      <xdr:col>15</xdr:col>
      <xdr:colOff>50800</xdr:colOff>
      <xdr:row>95</xdr:row>
      <xdr:rowOff>162610</xdr:rowOff>
    </xdr:to>
    <xdr:cxnSp macro="">
      <xdr:nvCxnSpPr>
        <xdr:cNvPr id="243" name="直線コネクタ 242"/>
        <xdr:cNvCxnSpPr/>
      </xdr:nvCxnSpPr>
      <xdr:spPr>
        <a:xfrm>
          <a:off x="2019300" y="16402926"/>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115176</xdr:rowOff>
    </xdr:from>
    <xdr:to>
      <xdr:col>10</xdr:col>
      <xdr:colOff>114300</xdr:colOff>
      <xdr:row>95</xdr:row>
      <xdr:rowOff>133020</xdr:rowOff>
    </xdr:to>
    <xdr:cxnSp macro="">
      <xdr:nvCxnSpPr>
        <xdr:cNvPr id="246" name="直線コネクタ 245"/>
        <xdr:cNvCxnSpPr/>
      </xdr:nvCxnSpPr>
      <xdr:spPr>
        <a:xfrm flipV="1">
          <a:off x="1130300" y="16402926"/>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56" name="楕円 255"/>
        <xdr:cNvSpPr/>
      </xdr:nvSpPr>
      <xdr:spPr>
        <a:xfrm>
          <a:off x="4584700" y="163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49141</xdr:rowOff>
    </xdr:from>
    <xdr:ext cx="599010" cy="259045"/>
    <xdr:sp macro="" textlink="">
      <xdr:nvSpPr>
        <xdr:cNvPr id="257" name="扶助費該当値テキスト"/>
        <xdr:cNvSpPr txBox="1"/>
      </xdr:nvSpPr>
      <xdr:spPr>
        <a:xfrm>
          <a:off x="4686300" y="161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58586</xdr:rowOff>
    </xdr:from>
    <xdr:to>
      <xdr:col>20</xdr:col>
      <xdr:colOff>38100</xdr:colOff>
      <xdr:row>95</xdr:row>
      <xdr:rowOff>160186</xdr:rowOff>
    </xdr:to>
    <xdr:sp macro="" textlink="">
      <xdr:nvSpPr>
        <xdr:cNvPr id="258" name="楕円 257"/>
        <xdr:cNvSpPr/>
      </xdr:nvSpPr>
      <xdr:spPr>
        <a:xfrm>
          <a:off x="3746500" y="163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5263</xdr:rowOff>
    </xdr:from>
    <xdr:ext cx="599010" cy="259045"/>
    <xdr:sp macro="" textlink="">
      <xdr:nvSpPr>
        <xdr:cNvPr id="259" name="テキスト ボックス 258"/>
        <xdr:cNvSpPr txBox="1"/>
      </xdr:nvSpPr>
      <xdr:spPr>
        <a:xfrm>
          <a:off x="3497795" y="1612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111810</xdr:rowOff>
    </xdr:from>
    <xdr:to>
      <xdr:col>15</xdr:col>
      <xdr:colOff>101600</xdr:colOff>
      <xdr:row>96</xdr:row>
      <xdr:rowOff>41960</xdr:rowOff>
    </xdr:to>
    <xdr:sp macro="" textlink="">
      <xdr:nvSpPr>
        <xdr:cNvPr id="260" name="楕円 259"/>
        <xdr:cNvSpPr/>
      </xdr:nvSpPr>
      <xdr:spPr>
        <a:xfrm>
          <a:off x="2857500" y="163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58487</xdr:rowOff>
    </xdr:from>
    <xdr:ext cx="599010" cy="259045"/>
    <xdr:sp macro="" textlink="">
      <xdr:nvSpPr>
        <xdr:cNvPr id="261" name="テキスト ボックス 260"/>
        <xdr:cNvSpPr txBox="1"/>
      </xdr:nvSpPr>
      <xdr:spPr>
        <a:xfrm>
          <a:off x="2608795" y="1617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64376</xdr:rowOff>
    </xdr:from>
    <xdr:to>
      <xdr:col>10</xdr:col>
      <xdr:colOff>165100</xdr:colOff>
      <xdr:row>95</xdr:row>
      <xdr:rowOff>165976</xdr:rowOff>
    </xdr:to>
    <xdr:sp macro="" textlink="">
      <xdr:nvSpPr>
        <xdr:cNvPr id="262" name="楕円 261"/>
        <xdr:cNvSpPr/>
      </xdr:nvSpPr>
      <xdr:spPr>
        <a:xfrm>
          <a:off x="19685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11053</xdr:rowOff>
    </xdr:from>
    <xdr:ext cx="599010" cy="259045"/>
    <xdr:sp macro="" textlink="">
      <xdr:nvSpPr>
        <xdr:cNvPr id="263" name="テキスト ボックス 262"/>
        <xdr:cNvSpPr txBox="1"/>
      </xdr:nvSpPr>
      <xdr:spPr>
        <a:xfrm>
          <a:off x="1719795" y="161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82220</xdr:rowOff>
    </xdr:from>
    <xdr:to>
      <xdr:col>6</xdr:col>
      <xdr:colOff>38100</xdr:colOff>
      <xdr:row>96</xdr:row>
      <xdr:rowOff>12370</xdr:rowOff>
    </xdr:to>
    <xdr:sp macro="" textlink="">
      <xdr:nvSpPr>
        <xdr:cNvPr id="264" name="楕円 263"/>
        <xdr:cNvSpPr/>
      </xdr:nvSpPr>
      <xdr:spPr>
        <a:xfrm>
          <a:off x="10795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28897</xdr:rowOff>
    </xdr:from>
    <xdr:ext cx="599010" cy="259045"/>
    <xdr:sp macro="" textlink="">
      <xdr:nvSpPr>
        <xdr:cNvPr id="265" name="テキスト ボックス 264"/>
        <xdr:cNvSpPr txBox="1"/>
      </xdr:nvSpPr>
      <xdr:spPr>
        <a:xfrm>
          <a:off x="830795" y="161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42976</xdr:rowOff>
    </xdr:from>
    <xdr:to>
      <xdr:col>55</xdr:col>
      <xdr:colOff>0</xdr:colOff>
      <xdr:row>37</xdr:row>
      <xdr:rowOff>85378</xdr:rowOff>
    </xdr:to>
    <xdr:cxnSp macro="">
      <xdr:nvCxnSpPr>
        <xdr:cNvPr id="296" name="直線コネクタ 295"/>
        <xdr:cNvCxnSpPr/>
      </xdr:nvCxnSpPr>
      <xdr:spPr>
        <a:xfrm flipV="1">
          <a:off x="9639300" y="6043726"/>
          <a:ext cx="838200" cy="38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85378</xdr:rowOff>
    </xdr:from>
    <xdr:to>
      <xdr:col>50</xdr:col>
      <xdr:colOff>114300</xdr:colOff>
      <xdr:row>37</xdr:row>
      <xdr:rowOff>103702</xdr:rowOff>
    </xdr:to>
    <xdr:cxnSp macro="">
      <xdr:nvCxnSpPr>
        <xdr:cNvPr id="299" name="直線コネクタ 298"/>
        <xdr:cNvCxnSpPr/>
      </xdr:nvCxnSpPr>
      <xdr:spPr>
        <a:xfrm flipV="1">
          <a:off x="8750300" y="6429028"/>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103702</xdr:rowOff>
    </xdr:from>
    <xdr:to>
      <xdr:col>45</xdr:col>
      <xdr:colOff>177800</xdr:colOff>
      <xdr:row>37</xdr:row>
      <xdr:rowOff>108943</xdr:rowOff>
    </xdr:to>
    <xdr:cxnSp macro="">
      <xdr:nvCxnSpPr>
        <xdr:cNvPr id="302" name="直線コネクタ 301"/>
        <xdr:cNvCxnSpPr/>
      </xdr:nvCxnSpPr>
      <xdr:spPr>
        <a:xfrm flipV="1">
          <a:off x="7861300" y="644735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91622</xdr:rowOff>
    </xdr:from>
    <xdr:to>
      <xdr:col>41</xdr:col>
      <xdr:colOff>50800</xdr:colOff>
      <xdr:row>37</xdr:row>
      <xdr:rowOff>108943</xdr:rowOff>
    </xdr:to>
    <xdr:cxnSp macro="">
      <xdr:nvCxnSpPr>
        <xdr:cNvPr id="305" name="直線コネクタ 304"/>
        <xdr:cNvCxnSpPr/>
      </xdr:nvCxnSpPr>
      <xdr:spPr>
        <a:xfrm>
          <a:off x="6972300" y="6435272"/>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163626</xdr:rowOff>
    </xdr:from>
    <xdr:to>
      <xdr:col>55</xdr:col>
      <xdr:colOff>50800</xdr:colOff>
      <xdr:row>35</xdr:row>
      <xdr:rowOff>93776</xdr:rowOff>
    </xdr:to>
    <xdr:sp macro="" textlink="">
      <xdr:nvSpPr>
        <xdr:cNvPr id="315" name="楕円 314"/>
        <xdr:cNvSpPr/>
      </xdr:nvSpPr>
      <xdr:spPr>
        <a:xfrm>
          <a:off x="10426700" y="59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15053</xdr:rowOff>
    </xdr:from>
    <xdr:ext cx="599010" cy="259045"/>
    <xdr:sp macro="" textlink="">
      <xdr:nvSpPr>
        <xdr:cNvPr id="316" name="補助費等該当値テキスト"/>
        <xdr:cNvSpPr txBox="1"/>
      </xdr:nvSpPr>
      <xdr:spPr>
        <a:xfrm>
          <a:off x="10528300" y="584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34578</xdr:rowOff>
    </xdr:from>
    <xdr:to>
      <xdr:col>50</xdr:col>
      <xdr:colOff>165100</xdr:colOff>
      <xdr:row>37</xdr:row>
      <xdr:rowOff>136178</xdr:rowOff>
    </xdr:to>
    <xdr:sp macro="" textlink="">
      <xdr:nvSpPr>
        <xdr:cNvPr id="317" name="楕円 316"/>
        <xdr:cNvSpPr/>
      </xdr:nvSpPr>
      <xdr:spPr>
        <a:xfrm>
          <a:off x="9588500" y="63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152705</xdr:rowOff>
    </xdr:from>
    <xdr:ext cx="599010" cy="259045"/>
    <xdr:sp macro="" textlink="">
      <xdr:nvSpPr>
        <xdr:cNvPr id="318" name="テキスト ボックス 317"/>
        <xdr:cNvSpPr txBox="1"/>
      </xdr:nvSpPr>
      <xdr:spPr>
        <a:xfrm>
          <a:off x="9339795" y="61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52902</xdr:rowOff>
    </xdr:from>
    <xdr:to>
      <xdr:col>46</xdr:col>
      <xdr:colOff>38100</xdr:colOff>
      <xdr:row>37</xdr:row>
      <xdr:rowOff>154502</xdr:rowOff>
    </xdr:to>
    <xdr:sp macro="" textlink="">
      <xdr:nvSpPr>
        <xdr:cNvPr id="319" name="楕円 318"/>
        <xdr:cNvSpPr/>
      </xdr:nvSpPr>
      <xdr:spPr>
        <a:xfrm>
          <a:off x="8699500" y="63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171029</xdr:rowOff>
    </xdr:from>
    <xdr:ext cx="599010" cy="259045"/>
    <xdr:sp macro="" textlink="">
      <xdr:nvSpPr>
        <xdr:cNvPr id="320" name="テキスト ボックス 319"/>
        <xdr:cNvSpPr txBox="1"/>
      </xdr:nvSpPr>
      <xdr:spPr>
        <a:xfrm>
          <a:off x="8450795" y="61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58143</xdr:rowOff>
    </xdr:from>
    <xdr:to>
      <xdr:col>41</xdr:col>
      <xdr:colOff>101600</xdr:colOff>
      <xdr:row>37</xdr:row>
      <xdr:rowOff>159744</xdr:rowOff>
    </xdr:to>
    <xdr:sp macro="" textlink="">
      <xdr:nvSpPr>
        <xdr:cNvPr id="321" name="楕円 320"/>
        <xdr:cNvSpPr/>
      </xdr:nvSpPr>
      <xdr:spPr>
        <a:xfrm>
          <a:off x="7810500" y="6401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4820</xdr:rowOff>
    </xdr:from>
    <xdr:ext cx="599010" cy="259045"/>
    <xdr:sp macro="" textlink="">
      <xdr:nvSpPr>
        <xdr:cNvPr id="322" name="テキスト ボックス 321"/>
        <xdr:cNvSpPr txBox="1"/>
      </xdr:nvSpPr>
      <xdr:spPr>
        <a:xfrm>
          <a:off x="7561795" y="617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40822</xdr:rowOff>
    </xdr:from>
    <xdr:to>
      <xdr:col>36</xdr:col>
      <xdr:colOff>165100</xdr:colOff>
      <xdr:row>37</xdr:row>
      <xdr:rowOff>142422</xdr:rowOff>
    </xdr:to>
    <xdr:sp macro="" textlink="">
      <xdr:nvSpPr>
        <xdr:cNvPr id="323" name="楕円 322"/>
        <xdr:cNvSpPr/>
      </xdr:nvSpPr>
      <xdr:spPr>
        <a:xfrm>
          <a:off x="69215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158949</xdr:rowOff>
    </xdr:from>
    <xdr:ext cx="599010" cy="259045"/>
    <xdr:sp macro="" textlink="">
      <xdr:nvSpPr>
        <xdr:cNvPr id="324" name="テキスト ボックス 323"/>
        <xdr:cNvSpPr txBox="1"/>
      </xdr:nvSpPr>
      <xdr:spPr>
        <a:xfrm>
          <a:off x="6672795" y="615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98666</xdr:rowOff>
    </xdr:from>
    <xdr:to>
      <xdr:col>55</xdr:col>
      <xdr:colOff>0</xdr:colOff>
      <xdr:row>58</xdr:row>
      <xdr:rowOff>9526</xdr:rowOff>
    </xdr:to>
    <xdr:cxnSp macro="">
      <xdr:nvCxnSpPr>
        <xdr:cNvPr id="351" name="直線コネクタ 350"/>
        <xdr:cNvCxnSpPr/>
      </xdr:nvCxnSpPr>
      <xdr:spPr>
        <a:xfrm flipV="1">
          <a:off x="9639300" y="9871316"/>
          <a:ext cx="838200" cy="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74659</xdr:rowOff>
    </xdr:from>
    <xdr:to>
      <xdr:col>50</xdr:col>
      <xdr:colOff>114300</xdr:colOff>
      <xdr:row>58</xdr:row>
      <xdr:rowOff>9526</xdr:rowOff>
    </xdr:to>
    <xdr:cxnSp macro="">
      <xdr:nvCxnSpPr>
        <xdr:cNvPr id="354" name="直線コネクタ 353"/>
        <xdr:cNvCxnSpPr/>
      </xdr:nvCxnSpPr>
      <xdr:spPr>
        <a:xfrm>
          <a:off x="8750300" y="9847309"/>
          <a:ext cx="8890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121723</xdr:rowOff>
    </xdr:from>
    <xdr:to>
      <xdr:col>45</xdr:col>
      <xdr:colOff>177800</xdr:colOff>
      <xdr:row>57</xdr:row>
      <xdr:rowOff>74659</xdr:rowOff>
    </xdr:to>
    <xdr:cxnSp macro="">
      <xdr:nvCxnSpPr>
        <xdr:cNvPr id="357" name="直線コネクタ 356"/>
        <xdr:cNvCxnSpPr/>
      </xdr:nvCxnSpPr>
      <xdr:spPr>
        <a:xfrm>
          <a:off x="7861300" y="9722923"/>
          <a:ext cx="889000" cy="1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121723</xdr:rowOff>
    </xdr:from>
    <xdr:to>
      <xdr:col>41</xdr:col>
      <xdr:colOff>50800</xdr:colOff>
      <xdr:row>57</xdr:row>
      <xdr:rowOff>28564</xdr:rowOff>
    </xdr:to>
    <xdr:cxnSp macro="">
      <xdr:nvCxnSpPr>
        <xdr:cNvPr id="360" name="直線コネクタ 359"/>
        <xdr:cNvCxnSpPr/>
      </xdr:nvCxnSpPr>
      <xdr:spPr>
        <a:xfrm flipV="1">
          <a:off x="6972300" y="9722923"/>
          <a:ext cx="889000" cy="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47866</xdr:rowOff>
    </xdr:from>
    <xdr:to>
      <xdr:col>55</xdr:col>
      <xdr:colOff>50800</xdr:colOff>
      <xdr:row>57</xdr:row>
      <xdr:rowOff>149466</xdr:rowOff>
    </xdr:to>
    <xdr:sp macro="" textlink="">
      <xdr:nvSpPr>
        <xdr:cNvPr id="370" name="楕円 369"/>
        <xdr:cNvSpPr/>
      </xdr:nvSpPr>
      <xdr:spPr>
        <a:xfrm>
          <a:off x="10426700" y="98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26293</xdr:rowOff>
    </xdr:from>
    <xdr:ext cx="534377" cy="259045"/>
    <xdr:sp macro="" textlink="">
      <xdr:nvSpPr>
        <xdr:cNvPr id="371" name="普通建設事業費該当値テキスト"/>
        <xdr:cNvSpPr txBox="1"/>
      </xdr:nvSpPr>
      <xdr:spPr>
        <a:xfrm>
          <a:off x="10528300" y="97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130176</xdr:rowOff>
    </xdr:from>
    <xdr:to>
      <xdr:col>50</xdr:col>
      <xdr:colOff>165100</xdr:colOff>
      <xdr:row>58</xdr:row>
      <xdr:rowOff>60326</xdr:rowOff>
    </xdr:to>
    <xdr:sp macro="" textlink="">
      <xdr:nvSpPr>
        <xdr:cNvPr id="372" name="楕円 371"/>
        <xdr:cNvSpPr/>
      </xdr:nvSpPr>
      <xdr:spPr>
        <a:xfrm>
          <a:off x="9588500" y="99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51453</xdr:rowOff>
    </xdr:from>
    <xdr:ext cx="534377" cy="259045"/>
    <xdr:sp macro="" textlink="">
      <xdr:nvSpPr>
        <xdr:cNvPr id="373" name="テキスト ボックス 372"/>
        <xdr:cNvSpPr txBox="1"/>
      </xdr:nvSpPr>
      <xdr:spPr>
        <a:xfrm>
          <a:off x="9372111" y="99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23859</xdr:rowOff>
    </xdr:from>
    <xdr:to>
      <xdr:col>46</xdr:col>
      <xdr:colOff>38100</xdr:colOff>
      <xdr:row>57</xdr:row>
      <xdr:rowOff>125459</xdr:rowOff>
    </xdr:to>
    <xdr:sp macro="" textlink="">
      <xdr:nvSpPr>
        <xdr:cNvPr id="374" name="楕円 373"/>
        <xdr:cNvSpPr/>
      </xdr:nvSpPr>
      <xdr:spPr>
        <a:xfrm>
          <a:off x="8699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116586</xdr:rowOff>
    </xdr:from>
    <xdr:ext cx="534377" cy="259045"/>
    <xdr:sp macro="" textlink="">
      <xdr:nvSpPr>
        <xdr:cNvPr id="375" name="テキスト ボックス 374"/>
        <xdr:cNvSpPr txBox="1"/>
      </xdr:nvSpPr>
      <xdr:spPr>
        <a:xfrm>
          <a:off x="8483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70923</xdr:rowOff>
    </xdr:from>
    <xdr:to>
      <xdr:col>41</xdr:col>
      <xdr:colOff>101600</xdr:colOff>
      <xdr:row>57</xdr:row>
      <xdr:rowOff>1073</xdr:rowOff>
    </xdr:to>
    <xdr:sp macro="" textlink="">
      <xdr:nvSpPr>
        <xdr:cNvPr id="376" name="楕円 375"/>
        <xdr:cNvSpPr/>
      </xdr:nvSpPr>
      <xdr:spPr>
        <a:xfrm>
          <a:off x="78105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163650</xdr:rowOff>
    </xdr:from>
    <xdr:ext cx="534377" cy="259045"/>
    <xdr:sp macro="" textlink="">
      <xdr:nvSpPr>
        <xdr:cNvPr id="377" name="テキスト ボックス 376"/>
        <xdr:cNvSpPr txBox="1"/>
      </xdr:nvSpPr>
      <xdr:spPr>
        <a:xfrm>
          <a:off x="7594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149214</xdr:rowOff>
    </xdr:from>
    <xdr:to>
      <xdr:col>36</xdr:col>
      <xdr:colOff>165100</xdr:colOff>
      <xdr:row>57</xdr:row>
      <xdr:rowOff>79364</xdr:rowOff>
    </xdr:to>
    <xdr:sp macro="" textlink="">
      <xdr:nvSpPr>
        <xdr:cNvPr id="378" name="楕円 377"/>
        <xdr:cNvSpPr/>
      </xdr:nvSpPr>
      <xdr:spPr>
        <a:xfrm>
          <a:off x="6921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70491</xdr:rowOff>
    </xdr:from>
    <xdr:ext cx="534377" cy="259045"/>
    <xdr:sp macro="" textlink="">
      <xdr:nvSpPr>
        <xdr:cNvPr id="379" name="テキスト ボックス 378"/>
        <xdr:cNvSpPr txBox="1"/>
      </xdr:nvSpPr>
      <xdr:spPr>
        <a:xfrm>
          <a:off x="6705111" y="9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35083</xdr:rowOff>
    </xdr:from>
    <xdr:to>
      <xdr:col>55</xdr:col>
      <xdr:colOff>0</xdr:colOff>
      <xdr:row>78</xdr:row>
      <xdr:rowOff>83657</xdr:rowOff>
    </xdr:to>
    <xdr:cxnSp macro="">
      <xdr:nvCxnSpPr>
        <xdr:cNvPr id="406" name="直線コネクタ 405"/>
        <xdr:cNvCxnSpPr/>
      </xdr:nvCxnSpPr>
      <xdr:spPr>
        <a:xfrm flipV="1">
          <a:off x="9639300" y="13408183"/>
          <a:ext cx="838200" cy="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109579</xdr:rowOff>
    </xdr:from>
    <xdr:to>
      <xdr:col>50</xdr:col>
      <xdr:colOff>114300</xdr:colOff>
      <xdr:row>78</xdr:row>
      <xdr:rowOff>83657</xdr:rowOff>
    </xdr:to>
    <xdr:cxnSp macro="">
      <xdr:nvCxnSpPr>
        <xdr:cNvPr id="409" name="直線コネクタ 408"/>
        <xdr:cNvCxnSpPr/>
      </xdr:nvCxnSpPr>
      <xdr:spPr>
        <a:xfrm>
          <a:off x="8750300" y="13311229"/>
          <a:ext cx="889000" cy="1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46258</xdr:rowOff>
    </xdr:from>
    <xdr:to>
      <xdr:col>45</xdr:col>
      <xdr:colOff>177800</xdr:colOff>
      <xdr:row>77</xdr:row>
      <xdr:rowOff>109579</xdr:rowOff>
    </xdr:to>
    <xdr:cxnSp macro="">
      <xdr:nvCxnSpPr>
        <xdr:cNvPr id="412" name="直線コネクタ 411"/>
        <xdr:cNvCxnSpPr/>
      </xdr:nvCxnSpPr>
      <xdr:spPr>
        <a:xfrm>
          <a:off x="7861300" y="13076458"/>
          <a:ext cx="889000" cy="2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46258</xdr:rowOff>
    </xdr:from>
    <xdr:to>
      <xdr:col>41</xdr:col>
      <xdr:colOff>50800</xdr:colOff>
      <xdr:row>77</xdr:row>
      <xdr:rowOff>101569</xdr:rowOff>
    </xdr:to>
    <xdr:cxnSp macro="">
      <xdr:nvCxnSpPr>
        <xdr:cNvPr id="415" name="直線コネクタ 414"/>
        <xdr:cNvCxnSpPr/>
      </xdr:nvCxnSpPr>
      <xdr:spPr>
        <a:xfrm flipV="1">
          <a:off x="6972300" y="13076458"/>
          <a:ext cx="889000" cy="2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155733</xdr:rowOff>
    </xdr:from>
    <xdr:to>
      <xdr:col>55</xdr:col>
      <xdr:colOff>50800</xdr:colOff>
      <xdr:row>78</xdr:row>
      <xdr:rowOff>85883</xdr:rowOff>
    </xdr:to>
    <xdr:sp macro="" textlink="">
      <xdr:nvSpPr>
        <xdr:cNvPr id="425" name="楕円 424"/>
        <xdr:cNvSpPr/>
      </xdr:nvSpPr>
      <xdr:spPr>
        <a:xfrm>
          <a:off x="10426700" y="133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70660</xdr:rowOff>
    </xdr:from>
    <xdr:ext cx="534377" cy="259045"/>
    <xdr:sp macro="" textlink="">
      <xdr:nvSpPr>
        <xdr:cNvPr id="426" name="普通建設事業費 （ うち新規整備　）該当値テキスト"/>
        <xdr:cNvSpPr txBox="1"/>
      </xdr:nvSpPr>
      <xdr:spPr>
        <a:xfrm>
          <a:off x="10528300" y="132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32857</xdr:rowOff>
    </xdr:from>
    <xdr:to>
      <xdr:col>50</xdr:col>
      <xdr:colOff>165100</xdr:colOff>
      <xdr:row>78</xdr:row>
      <xdr:rowOff>134457</xdr:rowOff>
    </xdr:to>
    <xdr:sp macro="" textlink="">
      <xdr:nvSpPr>
        <xdr:cNvPr id="427" name="楕円 426"/>
        <xdr:cNvSpPr/>
      </xdr:nvSpPr>
      <xdr:spPr>
        <a:xfrm>
          <a:off x="9588500" y="134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125584</xdr:rowOff>
    </xdr:from>
    <xdr:ext cx="469744" cy="259045"/>
    <xdr:sp macro="" textlink="">
      <xdr:nvSpPr>
        <xdr:cNvPr id="428" name="テキスト ボックス 427"/>
        <xdr:cNvSpPr txBox="1"/>
      </xdr:nvSpPr>
      <xdr:spPr>
        <a:xfrm>
          <a:off x="9404428" y="134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58779</xdr:rowOff>
    </xdr:from>
    <xdr:to>
      <xdr:col>46</xdr:col>
      <xdr:colOff>38100</xdr:colOff>
      <xdr:row>77</xdr:row>
      <xdr:rowOff>160379</xdr:rowOff>
    </xdr:to>
    <xdr:sp macro="" textlink="">
      <xdr:nvSpPr>
        <xdr:cNvPr id="429" name="楕円 428"/>
        <xdr:cNvSpPr/>
      </xdr:nvSpPr>
      <xdr:spPr>
        <a:xfrm>
          <a:off x="8699500" y="13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151506</xdr:rowOff>
    </xdr:from>
    <xdr:ext cx="534377" cy="259045"/>
    <xdr:sp macro="" textlink="">
      <xdr:nvSpPr>
        <xdr:cNvPr id="430" name="テキスト ボックス 429"/>
        <xdr:cNvSpPr txBox="1"/>
      </xdr:nvSpPr>
      <xdr:spPr>
        <a:xfrm>
          <a:off x="8483111" y="133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166908</xdr:rowOff>
    </xdr:from>
    <xdr:to>
      <xdr:col>41</xdr:col>
      <xdr:colOff>101600</xdr:colOff>
      <xdr:row>76</xdr:row>
      <xdr:rowOff>97058</xdr:rowOff>
    </xdr:to>
    <xdr:sp macro="" textlink="">
      <xdr:nvSpPr>
        <xdr:cNvPr id="431" name="楕円 430"/>
        <xdr:cNvSpPr/>
      </xdr:nvSpPr>
      <xdr:spPr>
        <a:xfrm>
          <a:off x="7810500" y="130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113585</xdr:rowOff>
    </xdr:from>
    <xdr:ext cx="534377" cy="259045"/>
    <xdr:sp macro="" textlink="">
      <xdr:nvSpPr>
        <xdr:cNvPr id="432" name="テキスト ボックス 431"/>
        <xdr:cNvSpPr txBox="1"/>
      </xdr:nvSpPr>
      <xdr:spPr>
        <a:xfrm>
          <a:off x="7594111" y="12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50769</xdr:rowOff>
    </xdr:from>
    <xdr:to>
      <xdr:col>36</xdr:col>
      <xdr:colOff>165100</xdr:colOff>
      <xdr:row>77</xdr:row>
      <xdr:rowOff>152369</xdr:rowOff>
    </xdr:to>
    <xdr:sp macro="" textlink="">
      <xdr:nvSpPr>
        <xdr:cNvPr id="433" name="楕円 432"/>
        <xdr:cNvSpPr/>
      </xdr:nvSpPr>
      <xdr:spPr>
        <a:xfrm>
          <a:off x="6921500" y="13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143496</xdr:rowOff>
    </xdr:from>
    <xdr:ext cx="534377" cy="259045"/>
    <xdr:sp macro="" textlink="">
      <xdr:nvSpPr>
        <xdr:cNvPr id="434" name="テキスト ボックス 433"/>
        <xdr:cNvSpPr txBox="1"/>
      </xdr:nvSpPr>
      <xdr:spPr>
        <a:xfrm>
          <a:off x="6705111" y="133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89387</xdr:rowOff>
    </xdr:from>
    <xdr:to>
      <xdr:col>55</xdr:col>
      <xdr:colOff>0</xdr:colOff>
      <xdr:row>98</xdr:row>
      <xdr:rowOff>91487</xdr:rowOff>
    </xdr:to>
    <xdr:cxnSp macro="">
      <xdr:nvCxnSpPr>
        <xdr:cNvPr id="465" name="直線コネクタ 464"/>
        <xdr:cNvCxnSpPr/>
      </xdr:nvCxnSpPr>
      <xdr:spPr>
        <a:xfrm>
          <a:off x="9639300" y="16891487"/>
          <a:ext cx="8382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89387</xdr:rowOff>
    </xdr:from>
    <xdr:to>
      <xdr:col>50</xdr:col>
      <xdr:colOff>114300</xdr:colOff>
      <xdr:row>98</xdr:row>
      <xdr:rowOff>110863</xdr:rowOff>
    </xdr:to>
    <xdr:cxnSp macro="">
      <xdr:nvCxnSpPr>
        <xdr:cNvPr id="468" name="直線コネクタ 467"/>
        <xdr:cNvCxnSpPr/>
      </xdr:nvCxnSpPr>
      <xdr:spPr>
        <a:xfrm flipV="1">
          <a:off x="8750300" y="16891487"/>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110863</xdr:rowOff>
    </xdr:from>
    <xdr:to>
      <xdr:col>45</xdr:col>
      <xdr:colOff>177800</xdr:colOff>
      <xdr:row>98</xdr:row>
      <xdr:rowOff>141670</xdr:rowOff>
    </xdr:to>
    <xdr:cxnSp macro="">
      <xdr:nvCxnSpPr>
        <xdr:cNvPr id="471" name="直線コネクタ 470"/>
        <xdr:cNvCxnSpPr/>
      </xdr:nvCxnSpPr>
      <xdr:spPr>
        <a:xfrm flipV="1">
          <a:off x="7861300" y="16912963"/>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133680</xdr:rowOff>
    </xdr:from>
    <xdr:to>
      <xdr:col>41</xdr:col>
      <xdr:colOff>50800</xdr:colOff>
      <xdr:row>98</xdr:row>
      <xdr:rowOff>141670</xdr:rowOff>
    </xdr:to>
    <xdr:cxnSp macro="">
      <xdr:nvCxnSpPr>
        <xdr:cNvPr id="474" name="直線コネクタ 473"/>
        <xdr:cNvCxnSpPr/>
      </xdr:nvCxnSpPr>
      <xdr:spPr>
        <a:xfrm>
          <a:off x="6972300" y="16764330"/>
          <a:ext cx="889000" cy="1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40687</xdr:rowOff>
    </xdr:from>
    <xdr:to>
      <xdr:col>55</xdr:col>
      <xdr:colOff>50800</xdr:colOff>
      <xdr:row>98</xdr:row>
      <xdr:rowOff>142287</xdr:rowOff>
    </xdr:to>
    <xdr:sp macro="" textlink="">
      <xdr:nvSpPr>
        <xdr:cNvPr id="484" name="楕円 483"/>
        <xdr:cNvSpPr/>
      </xdr:nvSpPr>
      <xdr:spPr>
        <a:xfrm>
          <a:off x="10426700" y="168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19114</xdr:rowOff>
    </xdr:from>
    <xdr:ext cx="534377" cy="259045"/>
    <xdr:sp macro="" textlink="">
      <xdr:nvSpPr>
        <xdr:cNvPr id="485" name="普通建設事業費 （ うち更新整備　）該当値テキスト"/>
        <xdr:cNvSpPr txBox="1"/>
      </xdr:nvSpPr>
      <xdr:spPr>
        <a:xfrm>
          <a:off x="10528300" y="168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38587</xdr:rowOff>
    </xdr:from>
    <xdr:to>
      <xdr:col>50</xdr:col>
      <xdr:colOff>165100</xdr:colOff>
      <xdr:row>98</xdr:row>
      <xdr:rowOff>140187</xdr:rowOff>
    </xdr:to>
    <xdr:sp macro="" textlink="">
      <xdr:nvSpPr>
        <xdr:cNvPr id="486" name="楕円 485"/>
        <xdr:cNvSpPr/>
      </xdr:nvSpPr>
      <xdr:spPr>
        <a:xfrm>
          <a:off x="9588500" y="168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131314</xdr:rowOff>
    </xdr:from>
    <xdr:ext cx="534377" cy="259045"/>
    <xdr:sp macro="" textlink="">
      <xdr:nvSpPr>
        <xdr:cNvPr id="487" name="テキスト ボックス 486"/>
        <xdr:cNvSpPr txBox="1"/>
      </xdr:nvSpPr>
      <xdr:spPr>
        <a:xfrm>
          <a:off x="9372111" y="1693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60063</xdr:rowOff>
    </xdr:from>
    <xdr:to>
      <xdr:col>46</xdr:col>
      <xdr:colOff>38100</xdr:colOff>
      <xdr:row>98</xdr:row>
      <xdr:rowOff>161663</xdr:rowOff>
    </xdr:to>
    <xdr:sp macro="" textlink="">
      <xdr:nvSpPr>
        <xdr:cNvPr id="488" name="楕円 487"/>
        <xdr:cNvSpPr/>
      </xdr:nvSpPr>
      <xdr:spPr>
        <a:xfrm>
          <a:off x="8699500" y="168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152790</xdr:rowOff>
    </xdr:from>
    <xdr:ext cx="534377" cy="259045"/>
    <xdr:sp macro="" textlink="">
      <xdr:nvSpPr>
        <xdr:cNvPr id="489" name="テキスト ボックス 488"/>
        <xdr:cNvSpPr txBox="1"/>
      </xdr:nvSpPr>
      <xdr:spPr>
        <a:xfrm>
          <a:off x="8483111" y="169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90870</xdr:rowOff>
    </xdr:from>
    <xdr:to>
      <xdr:col>41</xdr:col>
      <xdr:colOff>101600</xdr:colOff>
      <xdr:row>99</xdr:row>
      <xdr:rowOff>21020</xdr:rowOff>
    </xdr:to>
    <xdr:sp macro="" textlink="">
      <xdr:nvSpPr>
        <xdr:cNvPr id="490" name="楕円 489"/>
        <xdr:cNvSpPr/>
      </xdr:nvSpPr>
      <xdr:spPr>
        <a:xfrm>
          <a:off x="7810500" y="16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12147</xdr:rowOff>
    </xdr:from>
    <xdr:ext cx="534377" cy="259045"/>
    <xdr:sp macro="" textlink="">
      <xdr:nvSpPr>
        <xdr:cNvPr id="491" name="テキスト ボックス 490"/>
        <xdr:cNvSpPr txBox="1"/>
      </xdr:nvSpPr>
      <xdr:spPr>
        <a:xfrm>
          <a:off x="7594111" y="169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82880</xdr:rowOff>
    </xdr:from>
    <xdr:to>
      <xdr:col>36</xdr:col>
      <xdr:colOff>165100</xdr:colOff>
      <xdr:row>98</xdr:row>
      <xdr:rowOff>13030</xdr:rowOff>
    </xdr:to>
    <xdr:sp macro="" textlink="">
      <xdr:nvSpPr>
        <xdr:cNvPr id="492" name="楕円 491"/>
        <xdr:cNvSpPr/>
      </xdr:nvSpPr>
      <xdr:spPr>
        <a:xfrm>
          <a:off x="6921500" y="167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4157</xdr:rowOff>
    </xdr:from>
    <xdr:ext cx="534377" cy="259045"/>
    <xdr:sp macro="" textlink="">
      <xdr:nvSpPr>
        <xdr:cNvPr id="493" name="テキスト ボックス 492"/>
        <xdr:cNvSpPr txBox="1"/>
      </xdr:nvSpPr>
      <xdr:spPr>
        <a:xfrm>
          <a:off x="6705111" y="168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25121</xdr:rowOff>
    </xdr:from>
    <xdr:to>
      <xdr:col>85</xdr:col>
      <xdr:colOff>127000</xdr:colOff>
      <xdr:row>39</xdr:row>
      <xdr:rowOff>42278</xdr:rowOff>
    </xdr:to>
    <xdr:cxnSp macro="">
      <xdr:nvCxnSpPr>
        <xdr:cNvPr id="522" name="直線コネクタ 521"/>
        <xdr:cNvCxnSpPr/>
      </xdr:nvCxnSpPr>
      <xdr:spPr>
        <a:xfrm>
          <a:off x="15481300" y="6711671"/>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137211</xdr:rowOff>
    </xdr:from>
    <xdr:to>
      <xdr:col>81</xdr:col>
      <xdr:colOff>50800</xdr:colOff>
      <xdr:row>39</xdr:row>
      <xdr:rowOff>25121</xdr:rowOff>
    </xdr:to>
    <xdr:cxnSp macro="">
      <xdr:nvCxnSpPr>
        <xdr:cNvPr id="525" name="直線コネクタ 524"/>
        <xdr:cNvCxnSpPr/>
      </xdr:nvCxnSpPr>
      <xdr:spPr>
        <a:xfrm>
          <a:off x="14592300" y="665231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137211</xdr:rowOff>
    </xdr:from>
    <xdr:to>
      <xdr:col>76</xdr:col>
      <xdr:colOff>114300</xdr:colOff>
      <xdr:row>39</xdr:row>
      <xdr:rowOff>27216</xdr:rowOff>
    </xdr:to>
    <xdr:cxnSp macro="">
      <xdr:nvCxnSpPr>
        <xdr:cNvPr id="528" name="直線コネクタ 527"/>
        <xdr:cNvCxnSpPr/>
      </xdr:nvCxnSpPr>
      <xdr:spPr>
        <a:xfrm flipV="1">
          <a:off x="13703300" y="6652311"/>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27216</xdr:rowOff>
    </xdr:from>
    <xdr:to>
      <xdr:col>71</xdr:col>
      <xdr:colOff>177800</xdr:colOff>
      <xdr:row>39</xdr:row>
      <xdr:rowOff>39268</xdr:rowOff>
    </xdr:to>
    <xdr:cxnSp macro="">
      <xdr:nvCxnSpPr>
        <xdr:cNvPr id="531" name="直線コネクタ 530"/>
        <xdr:cNvCxnSpPr/>
      </xdr:nvCxnSpPr>
      <xdr:spPr>
        <a:xfrm flipV="1">
          <a:off x="12814300" y="67137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162928</xdr:rowOff>
    </xdr:from>
    <xdr:to>
      <xdr:col>85</xdr:col>
      <xdr:colOff>177800</xdr:colOff>
      <xdr:row>39</xdr:row>
      <xdr:rowOff>93078</xdr:rowOff>
    </xdr:to>
    <xdr:sp macro="" textlink="">
      <xdr:nvSpPr>
        <xdr:cNvPr id="541" name="楕円 540"/>
        <xdr:cNvSpPr/>
      </xdr:nvSpPr>
      <xdr:spPr>
        <a:xfrm>
          <a:off x="162687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77855</xdr:rowOff>
    </xdr:from>
    <xdr:ext cx="378565" cy="259045"/>
    <xdr:sp macro="" textlink="">
      <xdr:nvSpPr>
        <xdr:cNvPr id="542" name="災害復旧事業費該当値テキスト"/>
        <xdr:cNvSpPr txBox="1"/>
      </xdr:nvSpPr>
      <xdr:spPr>
        <a:xfrm>
          <a:off x="16370300" y="65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145771</xdr:rowOff>
    </xdr:from>
    <xdr:to>
      <xdr:col>81</xdr:col>
      <xdr:colOff>101600</xdr:colOff>
      <xdr:row>39</xdr:row>
      <xdr:rowOff>75921</xdr:rowOff>
    </xdr:to>
    <xdr:sp macro="" textlink="">
      <xdr:nvSpPr>
        <xdr:cNvPr id="543" name="楕円 542"/>
        <xdr:cNvSpPr/>
      </xdr:nvSpPr>
      <xdr:spPr>
        <a:xfrm>
          <a:off x="15430500" y="6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67048</xdr:rowOff>
    </xdr:from>
    <xdr:ext cx="469744" cy="259045"/>
    <xdr:sp macro="" textlink="">
      <xdr:nvSpPr>
        <xdr:cNvPr id="544" name="テキスト ボックス 543"/>
        <xdr:cNvSpPr txBox="1"/>
      </xdr:nvSpPr>
      <xdr:spPr>
        <a:xfrm>
          <a:off x="15246428" y="67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86411</xdr:rowOff>
    </xdr:from>
    <xdr:to>
      <xdr:col>76</xdr:col>
      <xdr:colOff>165100</xdr:colOff>
      <xdr:row>39</xdr:row>
      <xdr:rowOff>16561</xdr:rowOff>
    </xdr:to>
    <xdr:sp macro="" textlink="">
      <xdr:nvSpPr>
        <xdr:cNvPr id="545" name="楕円 544"/>
        <xdr:cNvSpPr/>
      </xdr:nvSpPr>
      <xdr:spPr>
        <a:xfrm>
          <a:off x="14541500" y="66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7688</xdr:rowOff>
    </xdr:from>
    <xdr:ext cx="469744" cy="259045"/>
    <xdr:sp macro="" textlink="">
      <xdr:nvSpPr>
        <xdr:cNvPr id="546" name="テキスト ボックス 545"/>
        <xdr:cNvSpPr txBox="1"/>
      </xdr:nvSpPr>
      <xdr:spPr>
        <a:xfrm>
          <a:off x="14357428" y="66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147866</xdr:rowOff>
    </xdr:from>
    <xdr:to>
      <xdr:col>72</xdr:col>
      <xdr:colOff>38100</xdr:colOff>
      <xdr:row>39</xdr:row>
      <xdr:rowOff>78016</xdr:rowOff>
    </xdr:to>
    <xdr:sp macro="" textlink="">
      <xdr:nvSpPr>
        <xdr:cNvPr id="547" name="楕円 546"/>
        <xdr:cNvSpPr/>
      </xdr:nvSpPr>
      <xdr:spPr>
        <a:xfrm>
          <a:off x="13652500" y="66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69143</xdr:rowOff>
    </xdr:from>
    <xdr:ext cx="469744" cy="259045"/>
    <xdr:sp macro="" textlink="">
      <xdr:nvSpPr>
        <xdr:cNvPr id="548" name="テキスト ボックス 547"/>
        <xdr:cNvSpPr txBox="1"/>
      </xdr:nvSpPr>
      <xdr:spPr>
        <a:xfrm>
          <a:off x="13468428" y="67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159918</xdr:rowOff>
    </xdr:from>
    <xdr:to>
      <xdr:col>67</xdr:col>
      <xdr:colOff>101600</xdr:colOff>
      <xdr:row>39</xdr:row>
      <xdr:rowOff>90068</xdr:rowOff>
    </xdr:to>
    <xdr:sp macro="" textlink="">
      <xdr:nvSpPr>
        <xdr:cNvPr id="549" name="楕円 548"/>
        <xdr:cNvSpPr/>
      </xdr:nvSpPr>
      <xdr:spPr>
        <a:xfrm>
          <a:off x="1276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81195</xdr:rowOff>
    </xdr:from>
    <xdr:ext cx="378565" cy="259045"/>
    <xdr:sp macro="" textlink="">
      <xdr:nvSpPr>
        <xdr:cNvPr id="550" name="テキスト ボックス 549"/>
        <xdr:cNvSpPr txBox="1"/>
      </xdr:nvSpPr>
      <xdr:spPr>
        <a:xfrm>
          <a:off x="1262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67900</xdr:rowOff>
    </xdr:from>
    <xdr:to>
      <xdr:col>85</xdr:col>
      <xdr:colOff>127000</xdr:colOff>
      <xdr:row>78</xdr:row>
      <xdr:rowOff>75571</xdr:rowOff>
    </xdr:to>
    <xdr:cxnSp macro="">
      <xdr:nvCxnSpPr>
        <xdr:cNvPr id="632" name="直線コネクタ 631"/>
        <xdr:cNvCxnSpPr/>
      </xdr:nvCxnSpPr>
      <xdr:spPr>
        <a:xfrm flipV="1">
          <a:off x="15481300" y="13441000"/>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71368</xdr:rowOff>
    </xdr:from>
    <xdr:to>
      <xdr:col>81</xdr:col>
      <xdr:colOff>50800</xdr:colOff>
      <xdr:row>78</xdr:row>
      <xdr:rowOff>75571</xdr:rowOff>
    </xdr:to>
    <xdr:cxnSp macro="">
      <xdr:nvCxnSpPr>
        <xdr:cNvPr id="635" name="直線コネクタ 634"/>
        <xdr:cNvCxnSpPr/>
      </xdr:nvCxnSpPr>
      <xdr:spPr>
        <a:xfrm>
          <a:off x="14592300" y="13444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71368</xdr:rowOff>
    </xdr:from>
    <xdr:to>
      <xdr:col>76</xdr:col>
      <xdr:colOff>114300</xdr:colOff>
      <xdr:row>78</xdr:row>
      <xdr:rowOff>73416</xdr:rowOff>
    </xdr:to>
    <xdr:cxnSp macro="">
      <xdr:nvCxnSpPr>
        <xdr:cNvPr id="638" name="直線コネクタ 637"/>
        <xdr:cNvCxnSpPr/>
      </xdr:nvCxnSpPr>
      <xdr:spPr>
        <a:xfrm flipV="1">
          <a:off x="13703300" y="13444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73416</xdr:rowOff>
    </xdr:from>
    <xdr:to>
      <xdr:col>71</xdr:col>
      <xdr:colOff>177800</xdr:colOff>
      <xdr:row>78</xdr:row>
      <xdr:rowOff>81505</xdr:rowOff>
    </xdr:to>
    <xdr:cxnSp macro="">
      <xdr:nvCxnSpPr>
        <xdr:cNvPr id="641" name="直線コネクタ 640"/>
        <xdr:cNvCxnSpPr/>
      </xdr:nvCxnSpPr>
      <xdr:spPr>
        <a:xfrm flipV="1">
          <a:off x="12814300" y="13446516"/>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17100</xdr:rowOff>
    </xdr:from>
    <xdr:to>
      <xdr:col>85</xdr:col>
      <xdr:colOff>177800</xdr:colOff>
      <xdr:row>78</xdr:row>
      <xdr:rowOff>118700</xdr:rowOff>
    </xdr:to>
    <xdr:sp macro="" textlink="">
      <xdr:nvSpPr>
        <xdr:cNvPr id="651" name="楕円 650"/>
        <xdr:cNvSpPr/>
      </xdr:nvSpPr>
      <xdr:spPr>
        <a:xfrm>
          <a:off x="16268700" y="133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24771</xdr:rowOff>
    </xdr:from>
    <xdr:to>
      <xdr:col>81</xdr:col>
      <xdr:colOff>101600</xdr:colOff>
      <xdr:row>78</xdr:row>
      <xdr:rowOff>126371</xdr:rowOff>
    </xdr:to>
    <xdr:sp macro="" textlink="">
      <xdr:nvSpPr>
        <xdr:cNvPr id="653" name="楕円 652"/>
        <xdr:cNvSpPr/>
      </xdr:nvSpPr>
      <xdr:spPr>
        <a:xfrm>
          <a:off x="15430500" y="13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117498</xdr:rowOff>
    </xdr:from>
    <xdr:ext cx="534377" cy="259045"/>
    <xdr:sp macro="" textlink="">
      <xdr:nvSpPr>
        <xdr:cNvPr id="654" name="テキスト ボックス 653"/>
        <xdr:cNvSpPr txBox="1"/>
      </xdr:nvSpPr>
      <xdr:spPr>
        <a:xfrm>
          <a:off x="15214111" y="134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20568</xdr:rowOff>
    </xdr:from>
    <xdr:to>
      <xdr:col>76</xdr:col>
      <xdr:colOff>165100</xdr:colOff>
      <xdr:row>78</xdr:row>
      <xdr:rowOff>122168</xdr:rowOff>
    </xdr:to>
    <xdr:sp macro="" textlink="">
      <xdr:nvSpPr>
        <xdr:cNvPr id="655" name="楕円 654"/>
        <xdr:cNvSpPr/>
      </xdr:nvSpPr>
      <xdr:spPr>
        <a:xfrm>
          <a:off x="14541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113295</xdr:rowOff>
    </xdr:from>
    <xdr:ext cx="534377" cy="259045"/>
    <xdr:sp macro="" textlink="">
      <xdr:nvSpPr>
        <xdr:cNvPr id="656" name="テキスト ボックス 655"/>
        <xdr:cNvSpPr txBox="1"/>
      </xdr:nvSpPr>
      <xdr:spPr>
        <a:xfrm>
          <a:off x="14325111" y="13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22616</xdr:rowOff>
    </xdr:from>
    <xdr:to>
      <xdr:col>72</xdr:col>
      <xdr:colOff>38100</xdr:colOff>
      <xdr:row>78</xdr:row>
      <xdr:rowOff>124216</xdr:rowOff>
    </xdr:to>
    <xdr:sp macro="" textlink="">
      <xdr:nvSpPr>
        <xdr:cNvPr id="657" name="楕円 656"/>
        <xdr:cNvSpPr/>
      </xdr:nvSpPr>
      <xdr:spPr>
        <a:xfrm>
          <a:off x="13652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115343</xdr:rowOff>
    </xdr:from>
    <xdr:ext cx="534377" cy="259045"/>
    <xdr:sp macro="" textlink="">
      <xdr:nvSpPr>
        <xdr:cNvPr id="658" name="テキスト ボックス 657"/>
        <xdr:cNvSpPr txBox="1"/>
      </xdr:nvSpPr>
      <xdr:spPr>
        <a:xfrm>
          <a:off x="13436111" y="134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30705</xdr:rowOff>
    </xdr:from>
    <xdr:to>
      <xdr:col>67</xdr:col>
      <xdr:colOff>101600</xdr:colOff>
      <xdr:row>78</xdr:row>
      <xdr:rowOff>132305</xdr:rowOff>
    </xdr:to>
    <xdr:sp macro="" textlink="">
      <xdr:nvSpPr>
        <xdr:cNvPr id="659" name="楕円 658"/>
        <xdr:cNvSpPr/>
      </xdr:nvSpPr>
      <xdr:spPr>
        <a:xfrm>
          <a:off x="12763500" y="134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123432</xdr:rowOff>
    </xdr:from>
    <xdr:ext cx="534377" cy="259045"/>
    <xdr:sp macro="" textlink="">
      <xdr:nvSpPr>
        <xdr:cNvPr id="660" name="テキスト ボックス 659"/>
        <xdr:cNvSpPr txBox="1"/>
      </xdr:nvSpPr>
      <xdr:spPr>
        <a:xfrm>
          <a:off x="12547111" y="134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98236</xdr:rowOff>
    </xdr:from>
    <xdr:to>
      <xdr:col>85</xdr:col>
      <xdr:colOff>127000</xdr:colOff>
      <xdr:row>98</xdr:row>
      <xdr:rowOff>115114</xdr:rowOff>
    </xdr:to>
    <xdr:cxnSp macro="">
      <xdr:nvCxnSpPr>
        <xdr:cNvPr id="687" name="直線コネクタ 686"/>
        <xdr:cNvCxnSpPr/>
      </xdr:nvCxnSpPr>
      <xdr:spPr>
        <a:xfrm flipV="1">
          <a:off x="15481300" y="16900336"/>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109358</xdr:rowOff>
    </xdr:from>
    <xdr:to>
      <xdr:col>81</xdr:col>
      <xdr:colOff>50800</xdr:colOff>
      <xdr:row>98</xdr:row>
      <xdr:rowOff>115114</xdr:rowOff>
    </xdr:to>
    <xdr:cxnSp macro="">
      <xdr:nvCxnSpPr>
        <xdr:cNvPr id="690" name="直線コネクタ 689"/>
        <xdr:cNvCxnSpPr/>
      </xdr:nvCxnSpPr>
      <xdr:spPr>
        <a:xfrm>
          <a:off x="14592300" y="16911458"/>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109358</xdr:rowOff>
    </xdr:from>
    <xdr:to>
      <xdr:col>76</xdr:col>
      <xdr:colOff>114300</xdr:colOff>
      <xdr:row>98</xdr:row>
      <xdr:rowOff>112241</xdr:rowOff>
    </xdr:to>
    <xdr:cxnSp macro="">
      <xdr:nvCxnSpPr>
        <xdr:cNvPr id="693" name="直線コネクタ 692"/>
        <xdr:cNvCxnSpPr/>
      </xdr:nvCxnSpPr>
      <xdr:spPr>
        <a:xfrm flipV="1">
          <a:off x="13703300" y="16911458"/>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112241</xdr:rowOff>
    </xdr:from>
    <xdr:to>
      <xdr:col>71</xdr:col>
      <xdr:colOff>177800</xdr:colOff>
      <xdr:row>98</xdr:row>
      <xdr:rowOff>129150</xdr:rowOff>
    </xdr:to>
    <xdr:cxnSp macro="">
      <xdr:nvCxnSpPr>
        <xdr:cNvPr id="696" name="直線コネクタ 695"/>
        <xdr:cNvCxnSpPr/>
      </xdr:nvCxnSpPr>
      <xdr:spPr>
        <a:xfrm flipV="1">
          <a:off x="12814300" y="16914341"/>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47436</xdr:rowOff>
    </xdr:from>
    <xdr:to>
      <xdr:col>85</xdr:col>
      <xdr:colOff>177800</xdr:colOff>
      <xdr:row>98</xdr:row>
      <xdr:rowOff>149036</xdr:rowOff>
    </xdr:to>
    <xdr:sp macro="" textlink="">
      <xdr:nvSpPr>
        <xdr:cNvPr id="706" name="楕円 705"/>
        <xdr:cNvSpPr/>
      </xdr:nvSpPr>
      <xdr:spPr>
        <a:xfrm>
          <a:off x="162687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64314</xdr:rowOff>
    </xdr:from>
    <xdr:to>
      <xdr:col>81</xdr:col>
      <xdr:colOff>101600</xdr:colOff>
      <xdr:row>98</xdr:row>
      <xdr:rowOff>165914</xdr:rowOff>
    </xdr:to>
    <xdr:sp macro="" textlink="">
      <xdr:nvSpPr>
        <xdr:cNvPr id="708" name="楕円 707"/>
        <xdr:cNvSpPr/>
      </xdr:nvSpPr>
      <xdr:spPr>
        <a:xfrm>
          <a:off x="15430500" y="16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157041</xdr:rowOff>
    </xdr:from>
    <xdr:ext cx="534377" cy="259045"/>
    <xdr:sp macro="" textlink="">
      <xdr:nvSpPr>
        <xdr:cNvPr id="709" name="テキスト ボックス 708"/>
        <xdr:cNvSpPr txBox="1"/>
      </xdr:nvSpPr>
      <xdr:spPr>
        <a:xfrm>
          <a:off x="15214111" y="16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58558</xdr:rowOff>
    </xdr:from>
    <xdr:to>
      <xdr:col>76</xdr:col>
      <xdr:colOff>165100</xdr:colOff>
      <xdr:row>98</xdr:row>
      <xdr:rowOff>160158</xdr:rowOff>
    </xdr:to>
    <xdr:sp macro="" textlink="">
      <xdr:nvSpPr>
        <xdr:cNvPr id="710" name="楕円 709"/>
        <xdr:cNvSpPr/>
      </xdr:nvSpPr>
      <xdr:spPr>
        <a:xfrm>
          <a:off x="14541500" y="16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151285</xdr:rowOff>
    </xdr:from>
    <xdr:ext cx="534377" cy="259045"/>
    <xdr:sp macro="" textlink="">
      <xdr:nvSpPr>
        <xdr:cNvPr id="711" name="テキスト ボックス 710"/>
        <xdr:cNvSpPr txBox="1"/>
      </xdr:nvSpPr>
      <xdr:spPr>
        <a:xfrm>
          <a:off x="14325111" y="169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61441</xdr:rowOff>
    </xdr:from>
    <xdr:to>
      <xdr:col>72</xdr:col>
      <xdr:colOff>38100</xdr:colOff>
      <xdr:row>98</xdr:row>
      <xdr:rowOff>163041</xdr:rowOff>
    </xdr:to>
    <xdr:sp macro="" textlink="">
      <xdr:nvSpPr>
        <xdr:cNvPr id="712" name="楕円 711"/>
        <xdr:cNvSpPr/>
      </xdr:nvSpPr>
      <xdr:spPr>
        <a:xfrm>
          <a:off x="13652500" y="16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154168</xdr:rowOff>
    </xdr:from>
    <xdr:ext cx="534377" cy="259045"/>
    <xdr:sp macro="" textlink="">
      <xdr:nvSpPr>
        <xdr:cNvPr id="713" name="テキスト ボックス 712"/>
        <xdr:cNvSpPr txBox="1"/>
      </xdr:nvSpPr>
      <xdr:spPr>
        <a:xfrm>
          <a:off x="13436111" y="169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78350</xdr:rowOff>
    </xdr:from>
    <xdr:to>
      <xdr:col>67</xdr:col>
      <xdr:colOff>101600</xdr:colOff>
      <xdr:row>99</xdr:row>
      <xdr:rowOff>8500</xdr:rowOff>
    </xdr:to>
    <xdr:sp macro="" textlink="">
      <xdr:nvSpPr>
        <xdr:cNvPr id="714" name="楕円 713"/>
        <xdr:cNvSpPr/>
      </xdr:nvSpPr>
      <xdr:spPr>
        <a:xfrm>
          <a:off x="12763500" y="16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171077</xdr:rowOff>
    </xdr:from>
    <xdr:ext cx="469744" cy="259045"/>
    <xdr:sp macro="" textlink="">
      <xdr:nvSpPr>
        <xdr:cNvPr id="715" name="テキスト ボックス 714"/>
        <xdr:cNvSpPr txBox="1"/>
      </xdr:nvSpPr>
      <xdr:spPr>
        <a:xfrm>
          <a:off x="12579428" y="1697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133573</xdr:rowOff>
    </xdr:from>
    <xdr:to>
      <xdr:col>107</xdr:col>
      <xdr:colOff>50800</xdr:colOff>
      <xdr:row>38</xdr:row>
      <xdr:rowOff>139700</xdr:rowOff>
    </xdr:to>
    <xdr:cxnSp macro="">
      <xdr:nvCxnSpPr>
        <xdr:cNvPr id="748" name="直線コネクタ 747"/>
        <xdr:cNvCxnSpPr/>
      </xdr:nvCxnSpPr>
      <xdr:spPr>
        <a:xfrm>
          <a:off x="19545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133573</xdr:rowOff>
    </xdr:from>
    <xdr:to>
      <xdr:col>102</xdr:col>
      <xdr:colOff>114300</xdr:colOff>
      <xdr:row>38</xdr:row>
      <xdr:rowOff>139700</xdr:rowOff>
    </xdr:to>
    <xdr:cxnSp macro="">
      <xdr:nvCxnSpPr>
        <xdr:cNvPr id="751" name="直線コネクタ 750"/>
        <xdr:cNvCxnSpPr/>
      </xdr:nvCxnSpPr>
      <xdr:spPr>
        <a:xfrm flipV="1">
          <a:off x="18656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82773</xdr:rowOff>
    </xdr:from>
    <xdr:to>
      <xdr:col>102</xdr:col>
      <xdr:colOff>165100</xdr:colOff>
      <xdr:row>39</xdr:row>
      <xdr:rowOff>12923</xdr:rowOff>
    </xdr:to>
    <xdr:sp macro="" textlink="">
      <xdr:nvSpPr>
        <xdr:cNvPr id="767" name="楕円 766"/>
        <xdr:cNvSpPr/>
      </xdr:nvSpPr>
      <xdr:spPr>
        <a:xfrm>
          <a:off x="19494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4050</xdr:rowOff>
    </xdr:from>
    <xdr:ext cx="378565" cy="259045"/>
    <xdr:sp macro="" textlink="">
      <xdr:nvSpPr>
        <xdr:cNvPr id="768" name="テキスト ボックス 767"/>
        <xdr:cNvSpPr txBox="1"/>
      </xdr:nvSpPr>
      <xdr:spPr>
        <a:xfrm>
          <a:off x="19356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86909</xdr:rowOff>
    </xdr:from>
    <xdr:to>
      <xdr:col>116</xdr:col>
      <xdr:colOff>63500</xdr:colOff>
      <xdr:row>58</xdr:row>
      <xdr:rowOff>88657</xdr:rowOff>
    </xdr:to>
    <xdr:cxnSp macro="">
      <xdr:nvCxnSpPr>
        <xdr:cNvPr id="801" name="直線コネクタ 800"/>
        <xdr:cNvCxnSpPr/>
      </xdr:nvCxnSpPr>
      <xdr:spPr>
        <a:xfrm>
          <a:off x="21323300" y="10031009"/>
          <a:ext cx="8382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86909</xdr:rowOff>
    </xdr:from>
    <xdr:to>
      <xdr:col>111</xdr:col>
      <xdr:colOff>177800</xdr:colOff>
      <xdr:row>58</xdr:row>
      <xdr:rowOff>91825</xdr:rowOff>
    </xdr:to>
    <xdr:cxnSp macro="">
      <xdr:nvCxnSpPr>
        <xdr:cNvPr id="804" name="直線コネクタ 803"/>
        <xdr:cNvCxnSpPr/>
      </xdr:nvCxnSpPr>
      <xdr:spPr>
        <a:xfrm flipV="1">
          <a:off x="20434300" y="10031009"/>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91825</xdr:rowOff>
    </xdr:from>
    <xdr:to>
      <xdr:col>107</xdr:col>
      <xdr:colOff>50800</xdr:colOff>
      <xdr:row>58</xdr:row>
      <xdr:rowOff>96740</xdr:rowOff>
    </xdr:to>
    <xdr:cxnSp macro="">
      <xdr:nvCxnSpPr>
        <xdr:cNvPr id="807" name="直線コネクタ 806"/>
        <xdr:cNvCxnSpPr/>
      </xdr:nvCxnSpPr>
      <xdr:spPr>
        <a:xfrm flipV="1">
          <a:off x="19545300" y="1003592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96740</xdr:rowOff>
    </xdr:from>
    <xdr:to>
      <xdr:col>102</xdr:col>
      <xdr:colOff>114300</xdr:colOff>
      <xdr:row>58</xdr:row>
      <xdr:rowOff>100561</xdr:rowOff>
    </xdr:to>
    <xdr:cxnSp macro="">
      <xdr:nvCxnSpPr>
        <xdr:cNvPr id="810" name="直線コネクタ 809"/>
        <xdr:cNvCxnSpPr/>
      </xdr:nvCxnSpPr>
      <xdr:spPr>
        <a:xfrm flipV="1">
          <a:off x="18656300" y="1004084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37857</xdr:rowOff>
    </xdr:from>
    <xdr:to>
      <xdr:col>116</xdr:col>
      <xdr:colOff>114300</xdr:colOff>
      <xdr:row>58</xdr:row>
      <xdr:rowOff>139457</xdr:rowOff>
    </xdr:to>
    <xdr:sp macro="" textlink="">
      <xdr:nvSpPr>
        <xdr:cNvPr id="820" name="楕円 819"/>
        <xdr:cNvSpPr/>
      </xdr:nvSpPr>
      <xdr:spPr>
        <a:xfrm>
          <a:off x="22110700" y="99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60734</xdr:rowOff>
    </xdr:from>
    <xdr:ext cx="534377" cy="259045"/>
    <xdr:sp macro="" textlink="">
      <xdr:nvSpPr>
        <xdr:cNvPr id="821" name="貸付金該当値テキスト"/>
        <xdr:cNvSpPr txBox="1"/>
      </xdr:nvSpPr>
      <xdr:spPr>
        <a:xfrm>
          <a:off x="22212300" y="9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36109</xdr:rowOff>
    </xdr:from>
    <xdr:to>
      <xdr:col>112</xdr:col>
      <xdr:colOff>38100</xdr:colOff>
      <xdr:row>58</xdr:row>
      <xdr:rowOff>137709</xdr:rowOff>
    </xdr:to>
    <xdr:sp macro="" textlink="">
      <xdr:nvSpPr>
        <xdr:cNvPr id="822" name="楕円 821"/>
        <xdr:cNvSpPr/>
      </xdr:nvSpPr>
      <xdr:spPr>
        <a:xfrm>
          <a:off x="21272500" y="99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154236</xdr:rowOff>
    </xdr:from>
    <xdr:ext cx="534377" cy="259045"/>
    <xdr:sp macro="" textlink="">
      <xdr:nvSpPr>
        <xdr:cNvPr id="823" name="テキスト ボックス 822"/>
        <xdr:cNvSpPr txBox="1"/>
      </xdr:nvSpPr>
      <xdr:spPr>
        <a:xfrm>
          <a:off x="21056111" y="97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41025</xdr:rowOff>
    </xdr:from>
    <xdr:to>
      <xdr:col>107</xdr:col>
      <xdr:colOff>101600</xdr:colOff>
      <xdr:row>58</xdr:row>
      <xdr:rowOff>142625</xdr:rowOff>
    </xdr:to>
    <xdr:sp macro="" textlink="">
      <xdr:nvSpPr>
        <xdr:cNvPr id="824" name="楕円 823"/>
        <xdr:cNvSpPr/>
      </xdr:nvSpPr>
      <xdr:spPr>
        <a:xfrm>
          <a:off x="203835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159152</xdr:rowOff>
    </xdr:from>
    <xdr:ext cx="534377" cy="259045"/>
    <xdr:sp macro="" textlink="">
      <xdr:nvSpPr>
        <xdr:cNvPr id="825" name="テキスト ボックス 824"/>
        <xdr:cNvSpPr txBox="1"/>
      </xdr:nvSpPr>
      <xdr:spPr>
        <a:xfrm>
          <a:off x="20167111" y="97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45940</xdr:rowOff>
    </xdr:from>
    <xdr:to>
      <xdr:col>102</xdr:col>
      <xdr:colOff>165100</xdr:colOff>
      <xdr:row>58</xdr:row>
      <xdr:rowOff>147540</xdr:rowOff>
    </xdr:to>
    <xdr:sp macro="" textlink="">
      <xdr:nvSpPr>
        <xdr:cNvPr id="826" name="楕円 825"/>
        <xdr:cNvSpPr/>
      </xdr:nvSpPr>
      <xdr:spPr>
        <a:xfrm>
          <a:off x="19494500" y="99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164067</xdr:rowOff>
    </xdr:from>
    <xdr:ext cx="534377" cy="259045"/>
    <xdr:sp macro="" textlink="">
      <xdr:nvSpPr>
        <xdr:cNvPr id="827" name="テキスト ボックス 826"/>
        <xdr:cNvSpPr txBox="1"/>
      </xdr:nvSpPr>
      <xdr:spPr>
        <a:xfrm>
          <a:off x="19278111" y="97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49761</xdr:rowOff>
    </xdr:from>
    <xdr:to>
      <xdr:col>98</xdr:col>
      <xdr:colOff>38100</xdr:colOff>
      <xdr:row>58</xdr:row>
      <xdr:rowOff>151361</xdr:rowOff>
    </xdr:to>
    <xdr:sp macro="" textlink="">
      <xdr:nvSpPr>
        <xdr:cNvPr id="828" name="楕円 827"/>
        <xdr:cNvSpPr/>
      </xdr:nvSpPr>
      <xdr:spPr>
        <a:xfrm>
          <a:off x="18605500" y="99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167888</xdr:rowOff>
    </xdr:from>
    <xdr:ext cx="534377" cy="259045"/>
    <xdr:sp macro="" textlink="">
      <xdr:nvSpPr>
        <xdr:cNvPr id="829" name="テキスト ボックス 828"/>
        <xdr:cNvSpPr txBox="1"/>
      </xdr:nvSpPr>
      <xdr:spPr>
        <a:xfrm>
          <a:off x="18389111" y="97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164732</xdr:rowOff>
    </xdr:from>
    <xdr:to>
      <xdr:col>116</xdr:col>
      <xdr:colOff>63500</xdr:colOff>
      <xdr:row>74</xdr:row>
      <xdr:rowOff>62357</xdr:rowOff>
    </xdr:to>
    <xdr:cxnSp macro="">
      <xdr:nvCxnSpPr>
        <xdr:cNvPr id="859" name="直線コネクタ 858"/>
        <xdr:cNvCxnSpPr/>
      </xdr:nvCxnSpPr>
      <xdr:spPr>
        <a:xfrm flipV="1">
          <a:off x="21323300" y="12680582"/>
          <a:ext cx="8382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62357</xdr:rowOff>
    </xdr:from>
    <xdr:to>
      <xdr:col>111</xdr:col>
      <xdr:colOff>177800</xdr:colOff>
      <xdr:row>74</xdr:row>
      <xdr:rowOff>126650</xdr:rowOff>
    </xdr:to>
    <xdr:cxnSp macro="">
      <xdr:nvCxnSpPr>
        <xdr:cNvPr id="862" name="直線コネクタ 861"/>
        <xdr:cNvCxnSpPr/>
      </xdr:nvCxnSpPr>
      <xdr:spPr>
        <a:xfrm flipV="1">
          <a:off x="20434300" y="12749657"/>
          <a:ext cx="889000" cy="6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126650</xdr:rowOff>
    </xdr:from>
    <xdr:to>
      <xdr:col>107</xdr:col>
      <xdr:colOff>50800</xdr:colOff>
      <xdr:row>74</xdr:row>
      <xdr:rowOff>127546</xdr:rowOff>
    </xdr:to>
    <xdr:cxnSp macro="">
      <xdr:nvCxnSpPr>
        <xdr:cNvPr id="865" name="直線コネクタ 864"/>
        <xdr:cNvCxnSpPr/>
      </xdr:nvCxnSpPr>
      <xdr:spPr>
        <a:xfrm flipV="1">
          <a:off x="19545300" y="1281395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65481</xdr:rowOff>
    </xdr:from>
    <xdr:to>
      <xdr:col>102</xdr:col>
      <xdr:colOff>114300</xdr:colOff>
      <xdr:row>74</xdr:row>
      <xdr:rowOff>127546</xdr:rowOff>
    </xdr:to>
    <xdr:cxnSp macro="">
      <xdr:nvCxnSpPr>
        <xdr:cNvPr id="868" name="直線コネクタ 867"/>
        <xdr:cNvCxnSpPr/>
      </xdr:nvCxnSpPr>
      <xdr:spPr>
        <a:xfrm>
          <a:off x="18656300" y="12752781"/>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113932</xdr:rowOff>
    </xdr:from>
    <xdr:to>
      <xdr:col>116</xdr:col>
      <xdr:colOff>114300</xdr:colOff>
      <xdr:row>74</xdr:row>
      <xdr:rowOff>44082</xdr:rowOff>
    </xdr:to>
    <xdr:sp macro="" textlink="">
      <xdr:nvSpPr>
        <xdr:cNvPr id="878" name="楕円 877"/>
        <xdr:cNvSpPr/>
      </xdr:nvSpPr>
      <xdr:spPr>
        <a:xfrm>
          <a:off x="22110700" y="12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136809</xdr:rowOff>
    </xdr:from>
    <xdr:ext cx="534377" cy="259045"/>
    <xdr:sp macro="" textlink="">
      <xdr:nvSpPr>
        <xdr:cNvPr id="879" name="繰出金該当値テキスト"/>
        <xdr:cNvSpPr txBox="1"/>
      </xdr:nvSpPr>
      <xdr:spPr>
        <a:xfrm>
          <a:off x="22212300" y="124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11557</xdr:rowOff>
    </xdr:from>
    <xdr:to>
      <xdr:col>112</xdr:col>
      <xdr:colOff>38100</xdr:colOff>
      <xdr:row>74</xdr:row>
      <xdr:rowOff>113157</xdr:rowOff>
    </xdr:to>
    <xdr:sp macro="" textlink="">
      <xdr:nvSpPr>
        <xdr:cNvPr id="880" name="楕円 879"/>
        <xdr:cNvSpPr/>
      </xdr:nvSpPr>
      <xdr:spPr>
        <a:xfrm>
          <a:off x="21272500" y="126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129684</xdr:rowOff>
    </xdr:from>
    <xdr:ext cx="534377" cy="259045"/>
    <xdr:sp macro="" textlink="">
      <xdr:nvSpPr>
        <xdr:cNvPr id="881" name="テキスト ボックス 880"/>
        <xdr:cNvSpPr txBox="1"/>
      </xdr:nvSpPr>
      <xdr:spPr>
        <a:xfrm>
          <a:off x="21056111" y="124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75850</xdr:rowOff>
    </xdr:from>
    <xdr:to>
      <xdr:col>107</xdr:col>
      <xdr:colOff>101600</xdr:colOff>
      <xdr:row>75</xdr:row>
      <xdr:rowOff>6000</xdr:rowOff>
    </xdr:to>
    <xdr:sp macro="" textlink="">
      <xdr:nvSpPr>
        <xdr:cNvPr id="882" name="楕円 881"/>
        <xdr:cNvSpPr/>
      </xdr:nvSpPr>
      <xdr:spPr>
        <a:xfrm>
          <a:off x="20383500" y="127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168577</xdr:rowOff>
    </xdr:from>
    <xdr:ext cx="534377" cy="259045"/>
    <xdr:sp macro="" textlink="">
      <xdr:nvSpPr>
        <xdr:cNvPr id="883" name="テキスト ボックス 882"/>
        <xdr:cNvSpPr txBox="1"/>
      </xdr:nvSpPr>
      <xdr:spPr>
        <a:xfrm>
          <a:off x="20167111" y="128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76746</xdr:rowOff>
    </xdr:from>
    <xdr:to>
      <xdr:col>102</xdr:col>
      <xdr:colOff>165100</xdr:colOff>
      <xdr:row>75</xdr:row>
      <xdr:rowOff>6896</xdr:rowOff>
    </xdr:to>
    <xdr:sp macro="" textlink="">
      <xdr:nvSpPr>
        <xdr:cNvPr id="884" name="楕円 883"/>
        <xdr:cNvSpPr/>
      </xdr:nvSpPr>
      <xdr:spPr>
        <a:xfrm>
          <a:off x="19494500" y="127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169473</xdr:rowOff>
    </xdr:from>
    <xdr:ext cx="534377" cy="259045"/>
    <xdr:sp macro="" textlink="">
      <xdr:nvSpPr>
        <xdr:cNvPr id="885" name="テキスト ボックス 884"/>
        <xdr:cNvSpPr txBox="1"/>
      </xdr:nvSpPr>
      <xdr:spPr>
        <a:xfrm>
          <a:off x="19278111" y="128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14681</xdr:rowOff>
    </xdr:from>
    <xdr:to>
      <xdr:col>98</xdr:col>
      <xdr:colOff>38100</xdr:colOff>
      <xdr:row>74</xdr:row>
      <xdr:rowOff>116281</xdr:rowOff>
    </xdr:to>
    <xdr:sp macro="" textlink="">
      <xdr:nvSpPr>
        <xdr:cNvPr id="886" name="楕円 885"/>
        <xdr:cNvSpPr/>
      </xdr:nvSpPr>
      <xdr:spPr>
        <a:xfrm>
          <a:off x="18605500" y="127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107408</xdr:rowOff>
    </xdr:from>
    <xdr:ext cx="534377" cy="259045"/>
    <xdr:sp macro="" textlink="">
      <xdr:nvSpPr>
        <xdr:cNvPr id="887" name="テキスト ボックス 886"/>
        <xdr:cNvSpPr txBox="1"/>
      </xdr:nvSpPr>
      <xdr:spPr>
        <a:xfrm>
          <a:off x="18389111" y="127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726,755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227,118</a:t>
          </a:r>
          <a:r>
            <a:rPr kumimoji="1" lang="ja-JP" altLang="en-US" sz="1300">
              <a:latin typeface="ＭＳ Ｐゴシック" panose="020B0600070205080204" pitchFamily="50" charset="-128"/>
              <a:ea typeface="ＭＳ Ｐゴシック" panose="020B0600070205080204" pitchFamily="50" charset="-128"/>
            </a:rPr>
            <a:t>円となっており、前年度から倍増している。これは、特別定額給付金をはじめとし、市内事業者に対する支援金や地域経済活動の回復を図るための補助金等、新型コロナウイルス感染症対応に要した各種補助等により大きく増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46,475</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いるものの、前年度から増加した。これは、令和元年度に実施設計を行った男鹿駅周辺整備事業の本体工事や、大規模肉用牛団地整備事業費補助金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85,180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円となっており、類似団体平均を下回っているものの前年度より増加している。これは、教育用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機器等の整備や家庭用ごみ袋有料化に係る委託料のほか、前年度に引き続き増加したふるさと納税に係る委託料の増などによる。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67,686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年度以降年々増加している。これは、高齢化により、介護保険特別会計や後期高齢者医療広域連合など、老人福祉に係る繰出しが増加していることによる。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26,246
26,187
241.09
19,667,405
19,074,419
541,642
10,358,416
13,756,693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50546</xdr:rowOff>
    </xdr:from>
    <xdr:to>
      <xdr:col>24</xdr:col>
      <xdr:colOff>63500</xdr:colOff>
      <xdr:row>34</xdr:row>
      <xdr:rowOff>66929</xdr:rowOff>
    </xdr:to>
    <xdr:cxnSp macro="">
      <xdr:nvCxnSpPr>
        <xdr:cNvPr id="61" name="直線コネクタ 60"/>
        <xdr:cNvCxnSpPr/>
      </xdr:nvCxnSpPr>
      <xdr:spPr>
        <a:xfrm flipV="1">
          <a:off x="3797300" y="5879846"/>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65215</xdr:rowOff>
    </xdr:from>
    <xdr:to>
      <xdr:col>19</xdr:col>
      <xdr:colOff>177800</xdr:colOff>
      <xdr:row>34</xdr:row>
      <xdr:rowOff>66929</xdr:rowOff>
    </xdr:to>
    <xdr:cxnSp macro="">
      <xdr:nvCxnSpPr>
        <xdr:cNvPr id="64" name="直線コネクタ 63"/>
        <xdr:cNvCxnSpPr/>
      </xdr:nvCxnSpPr>
      <xdr:spPr>
        <a:xfrm>
          <a:off x="2908300" y="589451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22352</xdr:rowOff>
    </xdr:from>
    <xdr:to>
      <xdr:col>15</xdr:col>
      <xdr:colOff>50800</xdr:colOff>
      <xdr:row>34</xdr:row>
      <xdr:rowOff>65215</xdr:rowOff>
    </xdr:to>
    <xdr:cxnSp macro="">
      <xdr:nvCxnSpPr>
        <xdr:cNvPr id="67" name="直線コネクタ 66"/>
        <xdr:cNvCxnSpPr/>
      </xdr:nvCxnSpPr>
      <xdr:spPr>
        <a:xfrm>
          <a:off x="2019300" y="585165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159512</xdr:rowOff>
    </xdr:from>
    <xdr:to>
      <xdr:col>10</xdr:col>
      <xdr:colOff>114300</xdr:colOff>
      <xdr:row>34</xdr:row>
      <xdr:rowOff>22352</xdr:rowOff>
    </xdr:to>
    <xdr:cxnSp macro="">
      <xdr:nvCxnSpPr>
        <xdr:cNvPr id="70" name="直線コネクタ 69"/>
        <xdr:cNvCxnSpPr/>
      </xdr:nvCxnSpPr>
      <xdr:spPr>
        <a:xfrm>
          <a:off x="1130300" y="58173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171196</xdr:rowOff>
    </xdr:from>
    <xdr:to>
      <xdr:col>24</xdr:col>
      <xdr:colOff>114300</xdr:colOff>
      <xdr:row>34</xdr:row>
      <xdr:rowOff>101346</xdr:rowOff>
    </xdr:to>
    <xdr:sp macro="" textlink="">
      <xdr:nvSpPr>
        <xdr:cNvPr id="80" name="楕円 79"/>
        <xdr:cNvSpPr/>
      </xdr:nvSpPr>
      <xdr:spPr>
        <a:xfrm>
          <a:off x="45847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22623</xdr:rowOff>
    </xdr:from>
    <xdr:ext cx="469744" cy="259045"/>
    <xdr:sp macro="" textlink="">
      <xdr:nvSpPr>
        <xdr:cNvPr id="81" name="議会費該当値テキスト"/>
        <xdr:cNvSpPr txBox="1"/>
      </xdr:nvSpPr>
      <xdr:spPr>
        <a:xfrm>
          <a:off x="4686300"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xdr:rowOff>
    </xdr:from>
    <xdr:to>
      <xdr:col>20</xdr:col>
      <xdr:colOff>38100</xdr:colOff>
      <xdr:row>34</xdr:row>
      <xdr:rowOff>117729</xdr:rowOff>
    </xdr:to>
    <xdr:sp macro="" textlink="">
      <xdr:nvSpPr>
        <xdr:cNvPr id="82" name="楕円 81"/>
        <xdr:cNvSpPr/>
      </xdr:nvSpPr>
      <xdr:spPr>
        <a:xfrm>
          <a:off x="3746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134256</xdr:rowOff>
    </xdr:from>
    <xdr:ext cx="469744" cy="259045"/>
    <xdr:sp macro="" textlink="">
      <xdr:nvSpPr>
        <xdr:cNvPr id="83" name="テキスト ボックス 82"/>
        <xdr:cNvSpPr txBox="1"/>
      </xdr:nvSpPr>
      <xdr:spPr>
        <a:xfrm>
          <a:off x="3562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14415</xdr:rowOff>
    </xdr:from>
    <xdr:to>
      <xdr:col>15</xdr:col>
      <xdr:colOff>101600</xdr:colOff>
      <xdr:row>34</xdr:row>
      <xdr:rowOff>116015</xdr:rowOff>
    </xdr:to>
    <xdr:sp macro="" textlink="">
      <xdr:nvSpPr>
        <xdr:cNvPr id="84" name="楕円 83"/>
        <xdr:cNvSpPr/>
      </xdr:nvSpPr>
      <xdr:spPr>
        <a:xfrm>
          <a:off x="28575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132542</xdr:rowOff>
    </xdr:from>
    <xdr:ext cx="469744" cy="259045"/>
    <xdr:sp macro="" textlink="">
      <xdr:nvSpPr>
        <xdr:cNvPr id="85" name="テキスト ボックス 84"/>
        <xdr:cNvSpPr txBox="1"/>
      </xdr:nvSpPr>
      <xdr:spPr>
        <a:xfrm>
          <a:off x="2673428" y="5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143002</xdr:rowOff>
    </xdr:from>
    <xdr:to>
      <xdr:col>10</xdr:col>
      <xdr:colOff>165100</xdr:colOff>
      <xdr:row>34</xdr:row>
      <xdr:rowOff>73152</xdr:rowOff>
    </xdr:to>
    <xdr:sp macro="" textlink="">
      <xdr:nvSpPr>
        <xdr:cNvPr id="86" name="楕円 85"/>
        <xdr:cNvSpPr/>
      </xdr:nvSpPr>
      <xdr:spPr>
        <a:xfrm>
          <a:off x="1968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89679</xdr:rowOff>
    </xdr:from>
    <xdr:ext cx="469744" cy="259045"/>
    <xdr:sp macro="" textlink="">
      <xdr:nvSpPr>
        <xdr:cNvPr id="87" name="テキスト ボックス 86"/>
        <xdr:cNvSpPr txBox="1"/>
      </xdr:nvSpPr>
      <xdr:spPr>
        <a:xfrm>
          <a:off x="1784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108712</xdr:rowOff>
    </xdr:from>
    <xdr:to>
      <xdr:col>6</xdr:col>
      <xdr:colOff>38100</xdr:colOff>
      <xdr:row>34</xdr:row>
      <xdr:rowOff>38862</xdr:rowOff>
    </xdr:to>
    <xdr:sp macro="" textlink="">
      <xdr:nvSpPr>
        <xdr:cNvPr id="88" name="楕円 87"/>
        <xdr:cNvSpPr/>
      </xdr:nvSpPr>
      <xdr:spPr>
        <a:xfrm>
          <a:off x="1079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55389</xdr:rowOff>
    </xdr:from>
    <xdr:ext cx="469744" cy="259045"/>
    <xdr:sp macro="" textlink="">
      <xdr:nvSpPr>
        <xdr:cNvPr id="89" name="テキスト ボックス 88"/>
        <xdr:cNvSpPr txBox="1"/>
      </xdr:nvSpPr>
      <xdr:spPr>
        <a:xfrm>
          <a:off x="895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118465</xdr:rowOff>
    </xdr:from>
    <xdr:to>
      <xdr:col>24</xdr:col>
      <xdr:colOff>63500</xdr:colOff>
      <xdr:row>58</xdr:row>
      <xdr:rowOff>141818</xdr:rowOff>
    </xdr:to>
    <xdr:cxnSp macro="">
      <xdr:nvCxnSpPr>
        <xdr:cNvPr id="120" name="直線コネクタ 119"/>
        <xdr:cNvCxnSpPr/>
      </xdr:nvCxnSpPr>
      <xdr:spPr>
        <a:xfrm flipV="1">
          <a:off x="3797300" y="9891115"/>
          <a:ext cx="838200" cy="1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141818</xdr:rowOff>
    </xdr:from>
    <xdr:to>
      <xdr:col>19</xdr:col>
      <xdr:colOff>177800</xdr:colOff>
      <xdr:row>58</xdr:row>
      <xdr:rowOff>148824</xdr:rowOff>
    </xdr:to>
    <xdr:cxnSp macro="">
      <xdr:nvCxnSpPr>
        <xdr:cNvPr id="123" name="直線コネクタ 122"/>
        <xdr:cNvCxnSpPr/>
      </xdr:nvCxnSpPr>
      <xdr:spPr>
        <a:xfrm flipV="1">
          <a:off x="2908300" y="10085918"/>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143748</xdr:rowOff>
    </xdr:from>
    <xdr:to>
      <xdr:col>15</xdr:col>
      <xdr:colOff>50800</xdr:colOff>
      <xdr:row>58</xdr:row>
      <xdr:rowOff>148824</xdr:rowOff>
    </xdr:to>
    <xdr:cxnSp macro="">
      <xdr:nvCxnSpPr>
        <xdr:cNvPr id="126" name="直線コネクタ 125"/>
        <xdr:cNvCxnSpPr/>
      </xdr:nvCxnSpPr>
      <xdr:spPr>
        <a:xfrm>
          <a:off x="2019300" y="10087848"/>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143748</xdr:rowOff>
    </xdr:from>
    <xdr:to>
      <xdr:col>10</xdr:col>
      <xdr:colOff>114300</xdr:colOff>
      <xdr:row>58</xdr:row>
      <xdr:rowOff>165802</xdr:rowOff>
    </xdr:to>
    <xdr:cxnSp macro="">
      <xdr:nvCxnSpPr>
        <xdr:cNvPr id="129" name="直線コネクタ 128"/>
        <xdr:cNvCxnSpPr/>
      </xdr:nvCxnSpPr>
      <xdr:spPr>
        <a:xfrm flipV="1">
          <a:off x="1130300" y="10087848"/>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67665</xdr:rowOff>
    </xdr:from>
    <xdr:to>
      <xdr:col>24</xdr:col>
      <xdr:colOff>114300</xdr:colOff>
      <xdr:row>57</xdr:row>
      <xdr:rowOff>169265</xdr:rowOff>
    </xdr:to>
    <xdr:sp macro="" textlink="">
      <xdr:nvSpPr>
        <xdr:cNvPr id="139" name="楕円 138"/>
        <xdr:cNvSpPr/>
      </xdr:nvSpPr>
      <xdr:spPr>
        <a:xfrm>
          <a:off x="4584700" y="98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91018</xdr:rowOff>
    </xdr:from>
    <xdr:to>
      <xdr:col>20</xdr:col>
      <xdr:colOff>38100</xdr:colOff>
      <xdr:row>59</xdr:row>
      <xdr:rowOff>21168</xdr:rowOff>
    </xdr:to>
    <xdr:sp macro="" textlink="">
      <xdr:nvSpPr>
        <xdr:cNvPr id="141" name="楕円 140"/>
        <xdr:cNvSpPr/>
      </xdr:nvSpPr>
      <xdr:spPr>
        <a:xfrm>
          <a:off x="3746500" y="100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12295</xdr:rowOff>
    </xdr:from>
    <xdr:ext cx="534377" cy="259045"/>
    <xdr:sp macro="" textlink="">
      <xdr:nvSpPr>
        <xdr:cNvPr id="142" name="テキスト ボックス 141"/>
        <xdr:cNvSpPr txBox="1"/>
      </xdr:nvSpPr>
      <xdr:spPr>
        <a:xfrm>
          <a:off x="3530111" y="101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98024</xdr:rowOff>
    </xdr:from>
    <xdr:to>
      <xdr:col>15</xdr:col>
      <xdr:colOff>101600</xdr:colOff>
      <xdr:row>59</xdr:row>
      <xdr:rowOff>28174</xdr:rowOff>
    </xdr:to>
    <xdr:sp macro="" textlink="">
      <xdr:nvSpPr>
        <xdr:cNvPr id="143" name="楕円 142"/>
        <xdr:cNvSpPr/>
      </xdr:nvSpPr>
      <xdr:spPr>
        <a:xfrm>
          <a:off x="2857500" y="100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19301</xdr:rowOff>
    </xdr:from>
    <xdr:ext cx="534377" cy="259045"/>
    <xdr:sp macro="" textlink="">
      <xdr:nvSpPr>
        <xdr:cNvPr id="144" name="テキスト ボックス 143"/>
        <xdr:cNvSpPr txBox="1"/>
      </xdr:nvSpPr>
      <xdr:spPr>
        <a:xfrm>
          <a:off x="2641111" y="101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92948</xdr:rowOff>
    </xdr:from>
    <xdr:to>
      <xdr:col>10</xdr:col>
      <xdr:colOff>165100</xdr:colOff>
      <xdr:row>59</xdr:row>
      <xdr:rowOff>23098</xdr:rowOff>
    </xdr:to>
    <xdr:sp macro="" textlink="">
      <xdr:nvSpPr>
        <xdr:cNvPr id="145" name="楕円 144"/>
        <xdr:cNvSpPr/>
      </xdr:nvSpPr>
      <xdr:spPr>
        <a:xfrm>
          <a:off x="1968500" y="100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14225</xdr:rowOff>
    </xdr:from>
    <xdr:ext cx="534377" cy="259045"/>
    <xdr:sp macro="" textlink="">
      <xdr:nvSpPr>
        <xdr:cNvPr id="146" name="テキスト ボックス 145"/>
        <xdr:cNvSpPr txBox="1"/>
      </xdr:nvSpPr>
      <xdr:spPr>
        <a:xfrm>
          <a:off x="1752111" y="101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115002</xdr:rowOff>
    </xdr:from>
    <xdr:to>
      <xdr:col>6</xdr:col>
      <xdr:colOff>38100</xdr:colOff>
      <xdr:row>59</xdr:row>
      <xdr:rowOff>45152</xdr:rowOff>
    </xdr:to>
    <xdr:sp macro="" textlink="">
      <xdr:nvSpPr>
        <xdr:cNvPr id="147" name="楕円 146"/>
        <xdr:cNvSpPr/>
      </xdr:nvSpPr>
      <xdr:spPr>
        <a:xfrm>
          <a:off x="1079500" y="100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36279</xdr:rowOff>
    </xdr:from>
    <xdr:ext cx="534377" cy="259045"/>
    <xdr:sp macro="" textlink="">
      <xdr:nvSpPr>
        <xdr:cNvPr id="148" name="テキスト ボックス 147"/>
        <xdr:cNvSpPr txBox="1"/>
      </xdr:nvSpPr>
      <xdr:spPr>
        <a:xfrm>
          <a:off x="863111" y="101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10331</xdr:rowOff>
    </xdr:from>
    <xdr:to>
      <xdr:col>24</xdr:col>
      <xdr:colOff>63500</xdr:colOff>
      <xdr:row>76</xdr:row>
      <xdr:rowOff>49133</xdr:rowOff>
    </xdr:to>
    <xdr:cxnSp macro="">
      <xdr:nvCxnSpPr>
        <xdr:cNvPr id="176" name="直線コネクタ 175"/>
        <xdr:cNvCxnSpPr/>
      </xdr:nvCxnSpPr>
      <xdr:spPr>
        <a:xfrm flipV="1">
          <a:off x="3797300" y="13040531"/>
          <a:ext cx="838200" cy="3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49133</xdr:rowOff>
    </xdr:from>
    <xdr:to>
      <xdr:col>19</xdr:col>
      <xdr:colOff>177800</xdr:colOff>
      <xdr:row>76</xdr:row>
      <xdr:rowOff>91114</xdr:rowOff>
    </xdr:to>
    <xdr:cxnSp macro="">
      <xdr:nvCxnSpPr>
        <xdr:cNvPr id="179" name="直線コネクタ 178"/>
        <xdr:cNvCxnSpPr/>
      </xdr:nvCxnSpPr>
      <xdr:spPr>
        <a:xfrm flipV="1">
          <a:off x="2908300" y="13079333"/>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66086</xdr:rowOff>
    </xdr:from>
    <xdr:to>
      <xdr:col>15</xdr:col>
      <xdr:colOff>50800</xdr:colOff>
      <xdr:row>76</xdr:row>
      <xdr:rowOff>91114</xdr:rowOff>
    </xdr:to>
    <xdr:cxnSp macro="">
      <xdr:nvCxnSpPr>
        <xdr:cNvPr id="182" name="直線コネクタ 181"/>
        <xdr:cNvCxnSpPr/>
      </xdr:nvCxnSpPr>
      <xdr:spPr>
        <a:xfrm>
          <a:off x="2019300" y="13096286"/>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50609</xdr:rowOff>
    </xdr:from>
    <xdr:to>
      <xdr:col>10</xdr:col>
      <xdr:colOff>114300</xdr:colOff>
      <xdr:row>76</xdr:row>
      <xdr:rowOff>66086</xdr:rowOff>
    </xdr:to>
    <xdr:cxnSp macro="">
      <xdr:nvCxnSpPr>
        <xdr:cNvPr id="185" name="直線コネクタ 184"/>
        <xdr:cNvCxnSpPr/>
      </xdr:nvCxnSpPr>
      <xdr:spPr>
        <a:xfrm>
          <a:off x="1130300" y="13080809"/>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130980</xdr:rowOff>
    </xdr:from>
    <xdr:to>
      <xdr:col>24</xdr:col>
      <xdr:colOff>114300</xdr:colOff>
      <xdr:row>76</xdr:row>
      <xdr:rowOff>61131</xdr:rowOff>
    </xdr:to>
    <xdr:sp macro="" textlink="">
      <xdr:nvSpPr>
        <xdr:cNvPr id="195" name="楕円 194"/>
        <xdr:cNvSpPr/>
      </xdr:nvSpPr>
      <xdr:spPr>
        <a:xfrm>
          <a:off x="4584700" y="1298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153857</xdr:rowOff>
    </xdr:from>
    <xdr:ext cx="599010" cy="259045"/>
    <xdr:sp macro="" textlink="">
      <xdr:nvSpPr>
        <xdr:cNvPr id="196" name="民生費該当値テキスト"/>
        <xdr:cNvSpPr txBox="1"/>
      </xdr:nvSpPr>
      <xdr:spPr>
        <a:xfrm>
          <a:off x="4686300" y="1284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169783</xdr:rowOff>
    </xdr:from>
    <xdr:to>
      <xdr:col>20</xdr:col>
      <xdr:colOff>38100</xdr:colOff>
      <xdr:row>76</xdr:row>
      <xdr:rowOff>99933</xdr:rowOff>
    </xdr:to>
    <xdr:sp macro="" textlink="">
      <xdr:nvSpPr>
        <xdr:cNvPr id="197" name="楕円 196"/>
        <xdr:cNvSpPr/>
      </xdr:nvSpPr>
      <xdr:spPr>
        <a:xfrm>
          <a:off x="3746500" y="130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116460</xdr:rowOff>
    </xdr:from>
    <xdr:ext cx="599010" cy="259045"/>
    <xdr:sp macro="" textlink="">
      <xdr:nvSpPr>
        <xdr:cNvPr id="198" name="テキスト ボックス 197"/>
        <xdr:cNvSpPr txBox="1"/>
      </xdr:nvSpPr>
      <xdr:spPr>
        <a:xfrm>
          <a:off x="3497795" y="128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40314</xdr:rowOff>
    </xdr:from>
    <xdr:to>
      <xdr:col>15</xdr:col>
      <xdr:colOff>101600</xdr:colOff>
      <xdr:row>76</xdr:row>
      <xdr:rowOff>141914</xdr:rowOff>
    </xdr:to>
    <xdr:sp macro="" textlink="">
      <xdr:nvSpPr>
        <xdr:cNvPr id="199" name="楕円 198"/>
        <xdr:cNvSpPr/>
      </xdr:nvSpPr>
      <xdr:spPr>
        <a:xfrm>
          <a:off x="2857500" y="13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158440</xdr:rowOff>
    </xdr:from>
    <xdr:ext cx="599010" cy="259045"/>
    <xdr:sp macro="" textlink="">
      <xdr:nvSpPr>
        <xdr:cNvPr id="200" name="テキスト ボックス 199"/>
        <xdr:cNvSpPr txBox="1"/>
      </xdr:nvSpPr>
      <xdr:spPr>
        <a:xfrm>
          <a:off x="2608795" y="1284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15286</xdr:rowOff>
    </xdr:from>
    <xdr:to>
      <xdr:col>10</xdr:col>
      <xdr:colOff>165100</xdr:colOff>
      <xdr:row>76</xdr:row>
      <xdr:rowOff>116886</xdr:rowOff>
    </xdr:to>
    <xdr:sp macro="" textlink="">
      <xdr:nvSpPr>
        <xdr:cNvPr id="201" name="楕円 200"/>
        <xdr:cNvSpPr/>
      </xdr:nvSpPr>
      <xdr:spPr>
        <a:xfrm>
          <a:off x="1968500" y="130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133413</xdr:rowOff>
    </xdr:from>
    <xdr:ext cx="599010" cy="259045"/>
    <xdr:sp macro="" textlink="">
      <xdr:nvSpPr>
        <xdr:cNvPr id="202" name="テキスト ボックス 201"/>
        <xdr:cNvSpPr txBox="1"/>
      </xdr:nvSpPr>
      <xdr:spPr>
        <a:xfrm>
          <a:off x="1719795" y="1282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171259</xdr:rowOff>
    </xdr:from>
    <xdr:to>
      <xdr:col>6</xdr:col>
      <xdr:colOff>38100</xdr:colOff>
      <xdr:row>76</xdr:row>
      <xdr:rowOff>101409</xdr:rowOff>
    </xdr:to>
    <xdr:sp macro="" textlink="">
      <xdr:nvSpPr>
        <xdr:cNvPr id="203" name="楕円 202"/>
        <xdr:cNvSpPr/>
      </xdr:nvSpPr>
      <xdr:spPr>
        <a:xfrm>
          <a:off x="1079500" y="13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117937</xdr:rowOff>
    </xdr:from>
    <xdr:ext cx="599010" cy="259045"/>
    <xdr:sp macro="" textlink="">
      <xdr:nvSpPr>
        <xdr:cNvPr id="204" name="テキスト ボックス 203"/>
        <xdr:cNvSpPr txBox="1"/>
      </xdr:nvSpPr>
      <xdr:spPr>
        <a:xfrm>
          <a:off x="830795" y="128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152175</xdr:rowOff>
    </xdr:from>
    <xdr:to>
      <xdr:col>24</xdr:col>
      <xdr:colOff>63500</xdr:colOff>
      <xdr:row>96</xdr:row>
      <xdr:rowOff>30180</xdr:rowOff>
    </xdr:to>
    <xdr:cxnSp macro="">
      <xdr:nvCxnSpPr>
        <xdr:cNvPr id="235" name="直線コネクタ 234"/>
        <xdr:cNvCxnSpPr/>
      </xdr:nvCxnSpPr>
      <xdr:spPr>
        <a:xfrm flipV="1">
          <a:off x="3797300" y="16439925"/>
          <a:ext cx="8382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30180</xdr:rowOff>
    </xdr:from>
    <xdr:to>
      <xdr:col>19</xdr:col>
      <xdr:colOff>177800</xdr:colOff>
      <xdr:row>96</xdr:row>
      <xdr:rowOff>45811</xdr:rowOff>
    </xdr:to>
    <xdr:cxnSp macro="">
      <xdr:nvCxnSpPr>
        <xdr:cNvPr id="238" name="直線コネクタ 237"/>
        <xdr:cNvCxnSpPr/>
      </xdr:nvCxnSpPr>
      <xdr:spPr>
        <a:xfrm flipV="1">
          <a:off x="2908300" y="16489380"/>
          <a:ext cx="889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45811</xdr:rowOff>
    </xdr:from>
    <xdr:to>
      <xdr:col>15</xdr:col>
      <xdr:colOff>50800</xdr:colOff>
      <xdr:row>96</xdr:row>
      <xdr:rowOff>50775</xdr:rowOff>
    </xdr:to>
    <xdr:cxnSp macro="">
      <xdr:nvCxnSpPr>
        <xdr:cNvPr id="241" name="直線コネクタ 240"/>
        <xdr:cNvCxnSpPr/>
      </xdr:nvCxnSpPr>
      <xdr:spPr>
        <a:xfrm flipV="1">
          <a:off x="2019300" y="1650501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4609</xdr:rowOff>
    </xdr:from>
    <xdr:to>
      <xdr:col>10</xdr:col>
      <xdr:colOff>114300</xdr:colOff>
      <xdr:row>96</xdr:row>
      <xdr:rowOff>50775</xdr:rowOff>
    </xdr:to>
    <xdr:cxnSp macro="">
      <xdr:nvCxnSpPr>
        <xdr:cNvPr id="244" name="直線コネクタ 243"/>
        <xdr:cNvCxnSpPr/>
      </xdr:nvCxnSpPr>
      <xdr:spPr>
        <a:xfrm>
          <a:off x="1130300" y="16463809"/>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101375</xdr:rowOff>
    </xdr:from>
    <xdr:to>
      <xdr:col>24</xdr:col>
      <xdr:colOff>114300</xdr:colOff>
      <xdr:row>96</xdr:row>
      <xdr:rowOff>31525</xdr:rowOff>
    </xdr:to>
    <xdr:sp macro="" textlink="">
      <xdr:nvSpPr>
        <xdr:cNvPr id="254" name="楕円 253"/>
        <xdr:cNvSpPr/>
      </xdr:nvSpPr>
      <xdr:spPr>
        <a:xfrm>
          <a:off x="4584700" y="163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124252</xdr:rowOff>
    </xdr:from>
    <xdr:ext cx="534377" cy="259045"/>
    <xdr:sp macro="" textlink="">
      <xdr:nvSpPr>
        <xdr:cNvPr id="255" name="衛生費該当値テキスト"/>
        <xdr:cNvSpPr txBox="1"/>
      </xdr:nvSpPr>
      <xdr:spPr>
        <a:xfrm>
          <a:off x="4686300" y="162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150830</xdr:rowOff>
    </xdr:from>
    <xdr:to>
      <xdr:col>20</xdr:col>
      <xdr:colOff>38100</xdr:colOff>
      <xdr:row>96</xdr:row>
      <xdr:rowOff>80980</xdr:rowOff>
    </xdr:to>
    <xdr:sp macro="" textlink="">
      <xdr:nvSpPr>
        <xdr:cNvPr id="256" name="楕円 255"/>
        <xdr:cNvSpPr/>
      </xdr:nvSpPr>
      <xdr:spPr>
        <a:xfrm>
          <a:off x="3746500" y="164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72107</xdr:rowOff>
    </xdr:from>
    <xdr:ext cx="534377" cy="259045"/>
    <xdr:sp macro="" textlink="">
      <xdr:nvSpPr>
        <xdr:cNvPr id="257" name="テキスト ボックス 256"/>
        <xdr:cNvSpPr txBox="1"/>
      </xdr:nvSpPr>
      <xdr:spPr>
        <a:xfrm>
          <a:off x="3530111" y="165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166461</xdr:rowOff>
    </xdr:from>
    <xdr:to>
      <xdr:col>15</xdr:col>
      <xdr:colOff>101600</xdr:colOff>
      <xdr:row>96</xdr:row>
      <xdr:rowOff>96611</xdr:rowOff>
    </xdr:to>
    <xdr:sp macro="" textlink="">
      <xdr:nvSpPr>
        <xdr:cNvPr id="258" name="楕円 257"/>
        <xdr:cNvSpPr/>
      </xdr:nvSpPr>
      <xdr:spPr>
        <a:xfrm>
          <a:off x="2857500" y="16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87738</xdr:rowOff>
    </xdr:from>
    <xdr:ext cx="534377" cy="259045"/>
    <xdr:sp macro="" textlink="">
      <xdr:nvSpPr>
        <xdr:cNvPr id="259" name="テキスト ボックス 258"/>
        <xdr:cNvSpPr txBox="1"/>
      </xdr:nvSpPr>
      <xdr:spPr>
        <a:xfrm>
          <a:off x="2641111" y="165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171425</xdr:rowOff>
    </xdr:from>
    <xdr:to>
      <xdr:col>10</xdr:col>
      <xdr:colOff>165100</xdr:colOff>
      <xdr:row>96</xdr:row>
      <xdr:rowOff>101575</xdr:rowOff>
    </xdr:to>
    <xdr:sp macro="" textlink="">
      <xdr:nvSpPr>
        <xdr:cNvPr id="260" name="楕円 259"/>
        <xdr:cNvSpPr/>
      </xdr:nvSpPr>
      <xdr:spPr>
        <a:xfrm>
          <a:off x="1968500" y="164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92702</xdr:rowOff>
    </xdr:from>
    <xdr:ext cx="534377" cy="259045"/>
    <xdr:sp macro="" textlink="">
      <xdr:nvSpPr>
        <xdr:cNvPr id="261" name="テキスト ボックス 260"/>
        <xdr:cNvSpPr txBox="1"/>
      </xdr:nvSpPr>
      <xdr:spPr>
        <a:xfrm>
          <a:off x="1752111" y="165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125259</xdr:rowOff>
    </xdr:from>
    <xdr:to>
      <xdr:col>6</xdr:col>
      <xdr:colOff>38100</xdr:colOff>
      <xdr:row>96</xdr:row>
      <xdr:rowOff>55409</xdr:rowOff>
    </xdr:to>
    <xdr:sp macro="" textlink="">
      <xdr:nvSpPr>
        <xdr:cNvPr id="262" name="楕円 261"/>
        <xdr:cNvSpPr/>
      </xdr:nvSpPr>
      <xdr:spPr>
        <a:xfrm>
          <a:off x="1079500" y="164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71936</xdr:rowOff>
    </xdr:from>
    <xdr:ext cx="534377" cy="259045"/>
    <xdr:sp macro="" textlink="">
      <xdr:nvSpPr>
        <xdr:cNvPr id="263" name="テキスト ボックス 262"/>
        <xdr:cNvSpPr txBox="1"/>
      </xdr:nvSpPr>
      <xdr:spPr>
        <a:xfrm>
          <a:off x="863111" y="161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92021</xdr:rowOff>
    </xdr:from>
    <xdr:to>
      <xdr:col>55</xdr:col>
      <xdr:colOff>0</xdr:colOff>
      <xdr:row>37</xdr:row>
      <xdr:rowOff>93327</xdr:rowOff>
    </xdr:to>
    <xdr:cxnSp macro="">
      <xdr:nvCxnSpPr>
        <xdr:cNvPr id="294" name="直線コネクタ 293"/>
        <xdr:cNvCxnSpPr/>
      </xdr:nvCxnSpPr>
      <xdr:spPr>
        <a:xfrm flipV="1">
          <a:off x="9639300" y="643567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81570</xdr:rowOff>
    </xdr:from>
    <xdr:to>
      <xdr:col>50</xdr:col>
      <xdr:colOff>114300</xdr:colOff>
      <xdr:row>37</xdr:row>
      <xdr:rowOff>93327</xdr:rowOff>
    </xdr:to>
    <xdr:cxnSp macro="">
      <xdr:nvCxnSpPr>
        <xdr:cNvPr id="297" name="直線コネクタ 296"/>
        <xdr:cNvCxnSpPr/>
      </xdr:nvCxnSpPr>
      <xdr:spPr>
        <a:xfrm>
          <a:off x="8750300" y="642522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68181</xdr:rowOff>
    </xdr:from>
    <xdr:to>
      <xdr:col>45</xdr:col>
      <xdr:colOff>177800</xdr:colOff>
      <xdr:row>37</xdr:row>
      <xdr:rowOff>81570</xdr:rowOff>
    </xdr:to>
    <xdr:cxnSp macro="">
      <xdr:nvCxnSpPr>
        <xdr:cNvPr id="300" name="直線コネクタ 299"/>
        <xdr:cNvCxnSpPr/>
      </xdr:nvCxnSpPr>
      <xdr:spPr>
        <a:xfrm>
          <a:off x="7861300" y="6411831"/>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36830</xdr:rowOff>
    </xdr:from>
    <xdr:to>
      <xdr:col>41</xdr:col>
      <xdr:colOff>50800</xdr:colOff>
      <xdr:row>37</xdr:row>
      <xdr:rowOff>68181</xdr:rowOff>
    </xdr:to>
    <xdr:cxnSp macro="">
      <xdr:nvCxnSpPr>
        <xdr:cNvPr id="303" name="直線コネクタ 302"/>
        <xdr:cNvCxnSpPr/>
      </xdr:nvCxnSpPr>
      <xdr:spPr>
        <a:xfrm>
          <a:off x="6972300" y="638048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41221</xdr:rowOff>
    </xdr:from>
    <xdr:to>
      <xdr:col>55</xdr:col>
      <xdr:colOff>50800</xdr:colOff>
      <xdr:row>37</xdr:row>
      <xdr:rowOff>142821</xdr:rowOff>
    </xdr:to>
    <xdr:sp macro="" textlink="">
      <xdr:nvSpPr>
        <xdr:cNvPr id="313" name="楕円 312"/>
        <xdr:cNvSpPr/>
      </xdr:nvSpPr>
      <xdr:spPr>
        <a:xfrm>
          <a:off x="104267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64098</xdr:rowOff>
    </xdr:from>
    <xdr:ext cx="469744" cy="259045"/>
    <xdr:sp macro="" textlink="">
      <xdr:nvSpPr>
        <xdr:cNvPr id="314" name="労働費該当値テキスト"/>
        <xdr:cNvSpPr txBox="1"/>
      </xdr:nvSpPr>
      <xdr:spPr>
        <a:xfrm>
          <a:off x="10528300" y="623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42527</xdr:rowOff>
    </xdr:from>
    <xdr:to>
      <xdr:col>50</xdr:col>
      <xdr:colOff>165100</xdr:colOff>
      <xdr:row>37</xdr:row>
      <xdr:rowOff>144127</xdr:rowOff>
    </xdr:to>
    <xdr:sp macro="" textlink="">
      <xdr:nvSpPr>
        <xdr:cNvPr id="315" name="楕円 314"/>
        <xdr:cNvSpPr/>
      </xdr:nvSpPr>
      <xdr:spPr>
        <a:xfrm>
          <a:off x="9588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160654</xdr:rowOff>
    </xdr:from>
    <xdr:ext cx="469744" cy="259045"/>
    <xdr:sp macro="" textlink="">
      <xdr:nvSpPr>
        <xdr:cNvPr id="316" name="テキスト ボックス 315"/>
        <xdr:cNvSpPr txBox="1"/>
      </xdr:nvSpPr>
      <xdr:spPr>
        <a:xfrm>
          <a:off x="9404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30770</xdr:rowOff>
    </xdr:from>
    <xdr:to>
      <xdr:col>46</xdr:col>
      <xdr:colOff>38100</xdr:colOff>
      <xdr:row>37</xdr:row>
      <xdr:rowOff>132370</xdr:rowOff>
    </xdr:to>
    <xdr:sp macro="" textlink="">
      <xdr:nvSpPr>
        <xdr:cNvPr id="317" name="楕円 316"/>
        <xdr:cNvSpPr/>
      </xdr:nvSpPr>
      <xdr:spPr>
        <a:xfrm>
          <a:off x="8699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148897</xdr:rowOff>
    </xdr:from>
    <xdr:ext cx="469744" cy="259045"/>
    <xdr:sp macro="" textlink="">
      <xdr:nvSpPr>
        <xdr:cNvPr id="318" name="テキスト ボックス 317"/>
        <xdr:cNvSpPr txBox="1"/>
      </xdr:nvSpPr>
      <xdr:spPr>
        <a:xfrm>
          <a:off x="8515428" y="61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17381</xdr:rowOff>
    </xdr:from>
    <xdr:to>
      <xdr:col>41</xdr:col>
      <xdr:colOff>101600</xdr:colOff>
      <xdr:row>37</xdr:row>
      <xdr:rowOff>118981</xdr:rowOff>
    </xdr:to>
    <xdr:sp macro="" textlink="">
      <xdr:nvSpPr>
        <xdr:cNvPr id="319" name="楕円 318"/>
        <xdr:cNvSpPr/>
      </xdr:nvSpPr>
      <xdr:spPr>
        <a:xfrm>
          <a:off x="7810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135508</xdr:rowOff>
    </xdr:from>
    <xdr:ext cx="469744" cy="259045"/>
    <xdr:sp macro="" textlink="">
      <xdr:nvSpPr>
        <xdr:cNvPr id="320" name="テキスト ボックス 319"/>
        <xdr:cNvSpPr txBox="1"/>
      </xdr:nvSpPr>
      <xdr:spPr>
        <a:xfrm>
          <a:off x="7626428" y="613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21" name="楕円 320"/>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104157</xdr:rowOff>
    </xdr:from>
    <xdr:ext cx="469744" cy="259045"/>
    <xdr:sp macro="" textlink="">
      <xdr:nvSpPr>
        <xdr:cNvPr id="322" name="テキスト ボックス 321"/>
        <xdr:cNvSpPr txBox="1"/>
      </xdr:nvSpPr>
      <xdr:spPr>
        <a:xfrm>
          <a:off x="6737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149082</xdr:rowOff>
    </xdr:from>
    <xdr:to>
      <xdr:col>55</xdr:col>
      <xdr:colOff>0</xdr:colOff>
      <xdr:row>58</xdr:row>
      <xdr:rowOff>16119</xdr:rowOff>
    </xdr:to>
    <xdr:cxnSp macro="">
      <xdr:nvCxnSpPr>
        <xdr:cNvPr id="349" name="直線コネクタ 348"/>
        <xdr:cNvCxnSpPr/>
      </xdr:nvCxnSpPr>
      <xdr:spPr>
        <a:xfrm flipV="1">
          <a:off x="9639300" y="9921732"/>
          <a:ext cx="8382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138141</xdr:rowOff>
    </xdr:from>
    <xdr:to>
      <xdr:col>50</xdr:col>
      <xdr:colOff>114300</xdr:colOff>
      <xdr:row>58</xdr:row>
      <xdr:rowOff>16119</xdr:rowOff>
    </xdr:to>
    <xdr:cxnSp macro="">
      <xdr:nvCxnSpPr>
        <xdr:cNvPr id="352" name="直線コネクタ 351"/>
        <xdr:cNvCxnSpPr/>
      </xdr:nvCxnSpPr>
      <xdr:spPr>
        <a:xfrm>
          <a:off x="8750300" y="9910791"/>
          <a:ext cx="8890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123021</xdr:rowOff>
    </xdr:from>
    <xdr:to>
      <xdr:col>45</xdr:col>
      <xdr:colOff>177800</xdr:colOff>
      <xdr:row>57</xdr:row>
      <xdr:rowOff>138141</xdr:rowOff>
    </xdr:to>
    <xdr:cxnSp macro="">
      <xdr:nvCxnSpPr>
        <xdr:cNvPr id="355" name="直線コネクタ 354"/>
        <xdr:cNvCxnSpPr/>
      </xdr:nvCxnSpPr>
      <xdr:spPr>
        <a:xfrm>
          <a:off x="7861300" y="9895671"/>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123021</xdr:rowOff>
    </xdr:from>
    <xdr:to>
      <xdr:col>41</xdr:col>
      <xdr:colOff>50800</xdr:colOff>
      <xdr:row>57</xdr:row>
      <xdr:rowOff>157728</xdr:rowOff>
    </xdr:to>
    <xdr:cxnSp macro="">
      <xdr:nvCxnSpPr>
        <xdr:cNvPr id="358" name="直線コネクタ 357"/>
        <xdr:cNvCxnSpPr/>
      </xdr:nvCxnSpPr>
      <xdr:spPr>
        <a:xfrm flipV="1">
          <a:off x="6972300" y="9895671"/>
          <a:ext cx="889000" cy="3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98282</xdr:rowOff>
    </xdr:from>
    <xdr:to>
      <xdr:col>55</xdr:col>
      <xdr:colOff>50800</xdr:colOff>
      <xdr:row>58</xdr:row>
      <xdr:rowOff>28432</xdr:rowOff>
    </xdr:to>
    <xdr:sp macro="" textlink="">
      <xdr:nvSpPr>
        <xdr:cNvPr id="368" name="楕円 367"/>
        <xdr:cNvSpPr/>
      </xdr:nvSpPr>
      <xdr:spPr>
        <a:xfrm>
          <a:off x="10426700" y="9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136769</xdr:rowOff>
    </xdr:from>
    <xdr:to>
      <xdr:col>50</xdr:col>
      <xdr:colOff>165100</xdr:colOff>
      <xdr:row>58</xdr:row>
      <xdr:rowOff>66919</xdr:rowOff>
    </xdr:to>
    <xdr:sp macro="" textlink="">
      <xdr:nvSpPr>
        <xdr:cNvPr id="370" name="楕円 369"/>
        <xdr:cNvSpPr/>
      </xdr:nvSpPr>
      <xdr:spPr>
        <a:xfrm>
          <a:off x="9588500" y="99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58046</xdr:rowOff>
    </xdr:from>
    <xdr:ext cx="534377" cy="259045"/>
    <xdr:sp macro="" textlink="">
      <xdr:nvSpPr>
        <xdr:cNvPr id="371" name="テキスト ボックス 370"/>
        <xdr:cNvSpPr txBox="1"/>
      </xdr:nvSpPr>
      <xdr:spPr>
        <a:xfrm>
          <a:off x="9372111" y="100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87341</xdr:rowOff>
    </xdr:from>
    <xdr:to>
      <xdr:col>46</xdr:col>
      <xdr:colOff>38100</xdr:colOff>
      <xdr:row>58</xdr:row>
      <xdr:rowOff>17491</xdr:rowOff>
    </xdr:to>
    <xdr:sp macro="" textlink="">
      <xdr:nvSpPr>
        <xdr:cNvPr id="372" name="楕円 371"/>
        <xdr:cNvSpPr/>
      </xdr:nvSpPr>
      <xdr:spPr>
        <a:xfrm>
          <a:off x="8699500" y="98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34018</xdr:rowOff>
    </xdr:from>
    <xdr:ext cx="534377" cy="259045"/>
    <xdr:sp macro="" textlink="">
      <xdr:nvSpPr>
        <xdr:cNvPr id="373" name="テキスト ボックス 372"/>
        <xdr:cNvSpPr txBox="1"/>
      </xdr:nvSpPr>
      <xdr:spPr>
        <a:xfrm>
          <a:off x="8483111" y="96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72221</xdr:rowOff>
    </xdr:from>
    <xdr:to>
      <xdr:col>41</xdr:col>
      <xdr:colOff>101600</xdr:colOff>
      <xdr:row>58</xdr:row>
      <xdr:rowOff>2371</xdr:rowOff>
    </xdr:to>
    <xdr:sp macro="" textlink="">
      <xdr:nvSpPr>
        <xdr:cNvPr id="374" name="楕円 373"/>
        <xdr:cNvSpPr/>
      </xdr:nvSpPr>
      <xdr:spPr>
        <a:xfrm>
          <a:off x="7810500" y="9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18898</xdr:rowOff>
    </xdr:from>
    <xdr:ext cx="534377" cy="259045"/>
    <xdr:sp macro="" textlink="">
      <xdr:nvSpPr>
        <xdr:cNvPr id="375" name="テキスト ボックス 374"/>
        <xdr:cNvSpPr txBox="1"/>
      </xdr:nvSpPr>
      <xdr:spPr>
        <a:xfrm>
          <a:off x="7594111" y="96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106928</xdr:rowOff>
    </xdr:from>
    <xdr:to>
      <xdr:col>36</xdr:col>
      <xdr:colOff>165100</xdr:colOff>
      <xdr:row>58</xdr:row>
      <xdr:rowOff>37078</xdr:rowOff>
    </xdr:to>
    <xdr:sp macro="" textlink="">
      <xdr:nvSpPr>
        <xdr:cNvPr id="376" name="楕円 375"/>
        <xdr:cNvSpPr/>
      </xdr:nvSpPr>
      <xdr:spPr>
        <a:xfrm>
          <a:off x="6921500" y="98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53605</xdr:rowOff>
    </xdr:from>
    <xdr:ext cx="534377" cy="259045"/>
    <xdr:sp macro="" textlink="">
      <xdr:nvSpPr>
        <xdr:cNvPr id="377" name="テキスト ボックス 376"/>
        <xdr:cNvSpPr txBox="1"/>
      </xdr:nvSpPr>
      <xdr:spPr>
        <a:xfrm>
          <a:off x="6705111" y="96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160308</xdr:rowOff>
    </xdr:from>
    <xdr:to>
      <xdr:col>55</xdr:col>
      <xdr:colOff>0</xdr:colOff>
      <xdr:row>77</xdr:row>
      <xdr:rowOff>58198</xdr:rowOff>
    </xdr:to>
    <xdr:cxnSp macro="">
      <xdr:nvCxnSpPr>
        <xdr:cNvPr id="402" name="直線コネクタ 401"/>
        <xdr:cNvCxnSpPr/>
      </xdr:nvCxnSpPr>
      <xdr:spPr>
        <a:xfrm flipV="1">
          <a:off x="9639300" y="13190508"/>
          <a:ext cx="838200" cy="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41036</xdr:rowOff>
    </xdr:from>
    <xdr:to>
      <xdr:col>50</xdr:col>
      <xdr:colOff>114300</xdr:colOff>
      <xdr:row>77</xdr:row>
      <xdr:rowOff>58198</xdr:rowOff>
    </xdr:to>
    <xdr:cxnSp macro="">
      <xdr:nvCxnSpPr>
        <xdr:cNvPr id="405" name="直線コネクタ 404"/>
        <xdr:cNvCxnSpPr/>
      </xdr:nvCxnSpPr>
      <xdr:spPr>
        <a:xfrm>
          <a:off x="8750300" y="13242686"/>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95895</xdr:rowOff>
    </xdr:from>
    <xdr:to>
      <xdr:col>45</xdr:col>
      <xdr:colOff>177800</xdr:colOff>
      <xdr:row>77</xdr:row>
      <xdr:rowOff>41036</xdr:rowOff>
    </xdr:to>
    <xdr:cxnSp macro="">
      <xdr:nvCxnSpPr>
        <xdr:cNvPr id="408" name="直線コネクタ 407"/>
        <xdr:cNvCxnSpPr/>
      </xdr:nvCxnSpPr>
      <xdr:spPr>
        <a:xfrm>
          <a:off x="7861300" y="13126095"/>
          <a:ext cx="889000" cy="1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95895</xdr:rowOff>
    </xdr:from>
    <xdr:to>
      <xdr:col>41</xdr:col>
      <xdr:colOff>50800</xdr:colOff>
      <xdr:row>77</xdr:row>
      <xdr:rowOff>88219</xdr:rowOff>
    </xdr:to>
    <xdr:cxnSp macro="">
      <xdr:nvCxnSpPr>
        <xdr:cNvPr id="411" name="直線コネクタ 410"/>
        <xdr:cNvCxnSpPr/>
      </xdr:nvCxnSpPr>
      <xdr:spPr>
        <a:xfrm flipV="1">
          <a:off x="6972300" y="13126095"/>
          <a:ext cx="8890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109508</xdr:rowOff>
    </xdr:from>
    <xdr:to>
      <xdr:col>55</xdr:col>
      <xdr:colOff>50800</xdr:colOff>
      <xdr:row>77</xdr:row>
      <xdr:rowOff>39658</xdr:rowOff>
    </xdr:to>
    <xdr:sp macro="" textlink="">
      <xdr:nvSpPr>
        <xdr:cNvPr id="421" name="楕円 420"/>
        <xdr:cNvSpPr/>
      </xdr:nvSpPr>
      <xdr:spPr>
        <a:xfrm>
          <a:off x="10426700" y="131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132385</xdr:rowOff>
    </xdr:from>
    <xdr:ext cx="534377" cy="259045"/>
    <xdr:sp macro="" textlink="">
      <xdr:nvSpPr>
        <xdr:cNvPr id="422" name="商工費該当値テキスト"/>
        <xdr:cNvSpPr txBox="1"/>
      </xdr:nvSpPr>
      <xdr:spPr>
        <a:xfrm>
          <a:off x="10528300" y="129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7398</xdr:rowOff>
    </xdr:from>
    <xdr:to>
      <xdr:col>50</xdr:col>
      <xdr:colOff>165100</xdr:colOff>
      <xdr:row>77</xdr:row>
      <xdr:rowOff>108998</xdr:rowOff>
    </xdr:to>
    <xdr:sp macro="" textlink="">
      <xdr:nvSpPr>
        <xdr:cNvPr id="423" name="楕円 422"/>
        <xdr:cNvSpPr/>
      </xdr:nvSpPr>
      <xdr:spPr>
        <a:xfrm>
          <a:off x="9588500" y="132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125525</xdr:rowOff>
    </xdr:from>
    <xdr:ext cx="534377" cy="259045"/>
    <xdr:sp macro="" textlink="">
      <xdr:nvSpPr>
        <xdr:cNvPr id="424" name="テキスト ボックス 423"/>
        <xdr:cNvSpPr txBox="1"/>
      </xdr:nvSpPr>
      <xdr:spPr>
        <a:xfrm>
          <a:off x="9372111" y="129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161686</xdr:rowOff>
    </xdr:from>
    <xdr:to>
      <xdr:col>46</xdr:col>
      <xdr:colOff>38100</xdr:colOff>
      <xdr:row>77</xdr:row>
      <xdr:rowOff>91836</xdr:rowOff>
    </xdr:to>
    <xdr:sp macro="" textlink="">
      <xdr:nvSpPr>
        <xdr:cNvPr id="425" name="楕円 424"/>
        <xdr:cNvSpPr/>
      </xdr:nvSpPr>
      <xdr:spPr>
        <a:xfrm>
          <a:off x="8699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108363</xdr:rowOff>
    </xdr:from>
    <xdr:ext cx="534377" cy="259045"/>
    <xdr:sp macro="" textlink="">
      <xdr:nvSpPr>
        <xdr:cNvPr id="426" name="テキスト ボックス 425"/>
        <xdr:cNvSpPr txBox="1"/>
      </xdr:nvSpPr>
      <xdr:spPr>
        <a:xfrm>
          <a:off x="8483111" y="129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45095</xdr:rowOff>
    </xdr:from>
    <xdr:to>
      <xdr:col>41</xdr:col>
      <xdr:colOff>101600</xdr:colOff>
      <xdr:row>76</xdr:row>
      <xdr:rowOff>146695</xdr:rowOff>
    </xdr:to>
    <xdr:sp macro="" textlink="">
      <xdr:nvSpPr>
        <xdr:cNvPr id="427" name="楕円 426"/>
        <xdr:cNvSpPr/>
      </xdr:nvSpPr>
      <xdr:spPr>
        <a:xfrm>
          <a:off x="7810500" y="130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163221</xdr:rowOff>
    </xdr:from>
    <xdr:ext cx="534377" cy="259045"/>
    <xdr:sp macro="" textlink="">
      <xdr:nvSpPr>
        <xdr:cNvPr id="428" name="テキスト ボックス 427"/>
        <xdr:cNvSpPr txBox="1"/>
      </xdr:nvSpPr>
      <xdr:spPr>
        <a:xfrm>
          <a:off x="7594111" y="128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37419</xdr:rowOff>
    </xdr:from>
    <xdr:to>
      <xdr:col>36</xdr:col>
      <xdr:colOff>165100</xdr:colOff>
      <xdr:row>77</xdr:row>
      <xdr:rowOff>139019</xdr:rowOff>
    </xdr:to>
    <xdr:sp macro="" textlink="">
      <xdr:nvSpPr>
        <xdr:cNvPr id="429" name="楕円 428"/>
        <xdr:cNvSpPr/>
      </xdr:nvSpPr>
      <xdr:spPr>
        <a:xfrm>
          <a:off x="69215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155546</xdr:rowOff>
    </xdr:from>
    <xdr:ext cx="534377" cy="259045"/>
    <xdr:sp macro="" textlink="">
      <xdr:nvSpPr>
        <xdr:cNvPr id="430" name="テキスト ボックス 429"/>
        <xdr:cNvSpPr txBox="1"/>
      </xdr:nvSpPr>
      <xdr:spPr>
        <a:xfrm>
          <a:off x="6705111" y="130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103156</xdr:rowOff>
    </xdr:from>
    <xdr:to>
      <xdr:col>55</xdr:col>
      <xdr:colOff>0</xdr:colOff>
      <xdr:row>96</xdr:row>
      <xdr:rowOff>130186</xdr:rowOff>
    </xdr:to>
    <xdr:cxnSp macro="">
      <xdr:nvCxnSpPr>
        <xdr:cNvPr id="461" name="直線コネクタ 460"/>
        <xdr:cNvCxnSpPr/>
      </xdr:nvCxnSpPr>
      <xdr:spPr>
        <a:xfrm flipV="1">
          <a:off x="9639300" y="16562356"/>
          <a:ext cx="8382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57665</xdr:rowOff>
    </xdr:from>
    <xdr:to>
      <xdr:col>50</xdr:col>
      <xdr:colOff>114300</xdr:colOff>
      <xdr:row>96</xdr:row>
      <xdr:rowOff>130186</xdr:rowOff>
    </xdr:to>
    <xdr:cxnSp macro="">
      <xdr:nvCxnSpPr>
        <xdr:cNvPr id="464" name="直線コネクタ 463"/>
        <xdr:cNvCxnSpPr/>
      </xdr:nvCxnSpPr>
      <xdr:spPr>
        <a:xfrm>
          <a:off x="8750300" y="16516865"/>
          <a:ext cx="889000" cy="7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9996</xdr:rowOff>
    </xdr:from>
    <xdr:to>
      <xdr:col>45</xdr:col>
      <xdr:colOff>177800</xdr:colOff>
      <xdr:row>96</xdr:row>
      <xdr:rowOff>57665</xdr:rowOff>
    </xdr:to>
    <xdr:cxnSp macro="">
      <xdr:nvCxnSpPr>
        <xdr:cNvPr id="467" name="直線コネクタ 466"/>
        <xdr:cNvCxnSpPr/>
      </xdr:nvCxnSpPr>
      <xdr:spPr>
        <a:xfrm>
          <a:off x="7861300" y="16469196"/>
          <a:ext cx="8890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118680</xdr:rowOff>
    </xdr:from>
    <xdr:to>
      <xdr:col>41</xdr:col>
      <xdr:colOff>50800</xdr:colOff>
      <xdr:row>96</xdr:row>
      <xdr:rowOff>9996</xdr:rowOff>
    </xdr:to>
    <xdr:cxnSp macro="">
      <xdr:nvCxnSpPr>
        <xdr:cNvPr id="470" name="直線コネクタ 469"/>
        <xdr:cNvCxnSpPr/>
      </xdr:nvCxnSpPr>
      <xdr:spPr>
        <a:xfrm>
          <a:off x="6972300" y="16406430"/>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52356</xdr:rowOff>
    </xdr:from>
    <xdr:to>
      <xdr:col>55</xdr:col>
      <xdr:colOff>50800</xdr:colOff>
      <xdr:row>96</xdr:row>
      <xdr:rowOff>153956</xdr:rowOff>
    </xdr:to>
    <xdr:sp macro="" textlink="">
      <xdr:nvSpPr>
        <xdr:cNvPr id="480" name="楕円 479"/>
        <xdr:cNvSpPr/>
      </xdr:nvSpPr>
      <xdr:spPr>
        <a:xfrm>
          <a:off x="10426700" y="165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30783</xdr:rowOff>
    </xdr:from>
    <xdr:ext cx="534377" cy="259045"/>
    <xdr:sp macro="" textlink="">
      <xdr:nvSpPr>
        <xdr:cNvPr id="481" name="土木費該当値テキスト"/>
        <xdr:cNvSpPr txBox="1"/>
      </xdr:nvSpPr>
      <xdr:spPr>
        <a:xfrm>
          <a:off x="10528300" y="164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79386</xdr:rowOff>
    </xdr:from>
    <xdr:to>
      <xdr:col>50</xdr:col>
      <xdr:colOff>165100</xdr:colOff>
      <xdr:row>97</xdr:row>
      <xdr:rowOff>9536</xdr:rowOff>
    </xdr:to>
    <xdr:sp macro="" textlink="">
      <xdr:nvSpPr>
        <xdr:cNvPr id="482" name="楕円 481"/>
        <xdr:cNvSpPr/>
      </xdr:nvSpPr>
      <xdr:spPr>
        <a:xfrm>
          <a:off x="9588500" y="165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663</xdr:rowOff>
    </xdr:from>
    <xdr:ext cx="534377" cy="259045"/>
    <xdr:sp macro="" textlink="">
      <xdr:nvSpPr>
        <xdr:cNvPr id="483" name="テキスト ボックス 482"/>
        <xdr:cNvSpPr txBox="1"/>
      </xdr:nvSpPr>
      <xdr:spPr>
        <a:xfrm>
          <a:off x="9372111" y="166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6865</xdr:rowOff>
    </xdr:from>
    <xdr:to>
      <xdr:col>46</xdr:col>
      <xdr:colOff>38100</xdr:colOff>
      <xdr:row>96</xdr:row>
      <xdr:rowOff>108465</xdr:rowOff>
    </xdr:to>
    <xdr:sp macro="" textlink="">
      <xdr:nvSpPr>
        <xdr:cNvPr id="484" name="楕円 483"/>
        <xdr:cNvSpPr/>
      </xdr:nvSpPr>
      <xdr:spPr>
        <a:xfrm>
          <a:off x="8699500" y="164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99592</xdr:rowOff>
    </xdr:from>
    <xdr:ext cx="534377" cy="259045"/>
    <xdr:sp macro="" textlink="">
      <xdr:nvSpPr>
        <xdr:cNvPr id="485" name="テキスト ボックス 484"/>
        <xdr:cNvSpPr txBox="1"/>
      </xdr:nvSpPr>
      <xdr:spPr>
        <a:xfrm>
          <a:off x="8483111" y="165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130646</xdr:rowOff>
    </xdr:from>
    <xdr:to>
      <xdr:col>41</xdr:col>
      <xdr:colOff>101600</xdr:colOff>
      <xdr:row>96</xdr:row>
      <xdr:rowOff>60796</xdr:rowOff>
    </xdr:to>
    <xdr:sp macro="" textlink="">
      <xdr:nvSpPr>
        <xdr:cNvPr id="486" name="楕円 485"/>
        <xdr:cNvSpPr/>
      </xdr:nvSpPr>
      <xdr:spPr>
        <a:xfrm>
          <a:off x="7810500" y="164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51923</xdr:rowOff>
    </xdr:from>
    <xdr:ext cx="534377" cy="259045"/>
    <xdr:sp macro="" textlink="">
      <xdr:nvSpPr>
        <xdr:cNvPr id="487" name="テキスト ボックス 486"/>
        <xdr:cNvSpPr txBox="1"/>
      </xdr:nvSpPr>
      <xdr:spPr>
        <a:xfrm>
          <a:off x="7594111" y="1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67880</xdr:rowOff>
    </xdr:from>
    <xdr:to>
      <xdr:col>36</xdr:col>
      <xdr:colOff>165100</xdr:colOff>
      <xdr:row>95</xdr:row>
      <xdr:rowOff>169480</xdr:rowOff>
    </xdr:to>
    <xdr:sp macro="" textlink="">
      <xdr:nvSpPr>
        <xdr:cNvPr id="488" name="楕円 487"/>
        <xdr:cNvSpPr/>
      </xdr:nvSpPr>
      <xdr:spPr>
        <a:xfrm>
          <a:off x="6921500" y="163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14557</xdr:rowOff>
    </xdr:from>
    <xdr:ext cx="534377" cy="259045"/>
    <xdr:sp macro="" textlink="">
      <xdr:nvSpPr>
        <xdr:cNvPr id="489" name="テキスト ボックス 488"/>
        <xdr:cNvSpPr txBox="1"/>
      </xdr:nvSpPr>
      <xdr:spPr>
        <a:xfrm>
          <a:off x="6705111" y="161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40471</xdr:rowOff>
    </xdr:from>
    <xdr:to>
      <xdr:col>85</xdr:col>
      <xdr:colOff>127000</xdr:colOff>
      <xdr:row>36</xdr:row>
      <xdr:rowOff>73488</xdr:rowOff>
    </xdr:to>
    <xdr:cxnSp macro="">
      <xdr:nvCxnSpPr>
        <xdr:cNvPr id="520" name="直線コネクタ 519"/>
        <xdr:cNvCxnSpPr/>
      </xdr:nvCxnSpPr>
      <xdr:spPr>
        <a:xfrm flipV="1">
          <a:off x="15481300" y="6212671"/>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73488</xdr:rowOff>
    </xdr:from>
    <xdr:to>
      <xdr:col>81</xdr:col>
      <xdr:colOff>50800</xdr:colOff>
      <xdr:row>36</xdr:row>
      <xdr:rowOff>91580</xdr:rowOff>
    </xdr:to>
    <xdr:cxnSp macro="">
      <xdr:nvCxnSpPr>
        <xdr:cNvPr id="523" name="直線コネクタ 522"/>
        <xdr:cNvCxnSpPr/>
      </xdr:nvCxnSpPr>
      <xdr:spPr>
        <a:xfrm flipV="1">
          <a:off x="14592300" y="624568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91580</xdr:rowOff>
    </xdr:from>
    <xdr:to>
      <xdr:col>76</xdr:col>
      <xdr:colOff>114300</xdr:colOff>
      <xdr:row>36</xdr:row>
      <xdr:rowOff>107663</xdr:rowOff>
    </xdr:to>
    <xdr:cxnSp macro="">
      <xdr:nvCxnSpPr>
        <xdr:cNvPr id="526" name="直線コネクタ 525"/>
        <xdr:cNvCxnSpPr/>
      </xdr:nvCxnSpPr>
      <xdr:spPr>
        <a:xfrm flipV="1">
          <a:off x="13703300" y="6263780"/>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107663</xdr:rowOff>
    </xdr:from>
    <xdr:to>
      <xdr:col>71</xdr:col>
      <xdr:colOff>177800</xdr:colOff>
      <xdr:row>36</xdr:row>
      <xdr:rowOff>123339</xdr:rowOff>
    </xdr:to>
    <xdr:cxnSp macro="">
      <xdr:nvCxnSpPr>
        <xdr:cNvPr id="529" name="直線コネクタ 528"/>
        <xdr:cNvCxnSpPr/>
      </xdr:nvCxnSpPr>
      <xdr:spPr>
        <a:xfrm flipV="1">
          <a:off x="12814300" y="627986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161121</xdr:rowOff>
    </xdr:from>
    <xdr:to>
      <xdr:col>85</xdr:col>
      <xdr:colOff>177800</xdr:colOff>
      <xdr:row>36</xdr:row>
      <xdr:rowOff>91271</xdr:rowOff>
    </xdr:to>
    <xdr:sp macro="" textlink="">
      <xdr:nvSpPr>
        <xdr:cNvPr id="539" name="楕円 538"/>
        <xdr:cNvSpPr/>
      </xdr:nvSpPr>
      <xdr:spPr>
        <a:xfrm>
          <a:off x="16268700" y="61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12548</xdr:rowOff>
    </xdr:from>
    <xdr:ext cx="534377" cy="259045"/>
    <xdr:sp macro="" textlink="">
      <xdr:nvSpPr>
        <xdr:cNvPr id="540" name="消防費該当値テキスト"/>
        <xdr:cNvSpPr txBox="1"/>
      </xdr:nvSpPr>
      <xdr:spPr>
        <a:xfrm>
          <a:off x="16370300" y="601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22688</xdr:rowOff>
    </xdr:from>
    <xdr:to>
      <xdr:col>81</xdr:col>
      <xdr:colOff>101600</xdr:colOff>
      <xdr:row>36</xdr:row>
      <xdr:rowOff>124288</xdr:rowOff>
    </xdr:to>
    <xdr:sp macro="" textlink="">
      <xdr:nvSpPr>
        <xdr:cNvPr id="541" name="楕円 540"/>
        <xdr:cNvSpPr/>
      </xdr:nvSpPr>
      <xdr:spPr>
        <a:xfrm>
          <a:off x="15430500" y="61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140815</xdr:rowOff>
    </xdr:from>
    <xdr:ext cx="534377" cy="259045"/>
    <xdr:sp macro="" textlink="">
      <xdr:nvSpPr>
        <xdr:cNvPr id="542" name="テキスト ボックス 541"/>
        <xdr:cNvSpPr txBox="1"/>
      </xdr:nvSpPr>
      <xdr:spPr>
        <a:xfrm>
          <a:off x="15214111" y="59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40780</xdr:rowOff>
    </xdr:from>
    <xdr:to>
      <xdr:col>76</xdr:col>
      <xdr:colOff>165100</xdr:colOff>
      <xdr:row>36</xdr:row>
      <xdr:rowOff>142380</xdr:rowOff>
    </xdr:to>
    <xdr:sp macro="" textlink="">
      <xdr:nvSpPr>
        <xdr:cNvPr id="543" name="楕円 542"/>
        <xdr:cNvSpPr/>
      </xdr:nvSpPr>
      <xdr:spPr>
        <a:xfrm>
          <a:off x="14541500" y="62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158907</xdr:rowOff>
    </xdr:from>
    <xdr:ext cx="534377" cy="259045"/>
    <xdr:sp macro="" textlink="">
      <xdr:nvSpPr>
        <xdr:cNvPr id="544" name="テキスト ボックス 543"/>
        <xdr:cNvSpPr txBox="1"/>
      </xdr:nvSpPr>
      <xdr:spPr>
        <a:xfrm>
          <a:off x="14325111" y="59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56863</xdr:rowOff>
    </xdr:from>
    <xdr:to>
      <xdr:col>72</xdr:col>
      <xdr:colOff>38100</xdr:colOff>
      <xdr:row>36</xdr:row>
      <xdr:rowOff>158463</xdr:rowOff>
    </xdr:to>
    <xdr:sp macro="" textlink="">
      <xdr:nvSpPr>
        <xdr:cNvPr id="545" name="楕円 544"/>
        <xdr:cNvSpPr/>
      </xdr:nvSpPr>
      <xdr:spPr>
        <a:xfrm>
          <a:off x="13652500" y="62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3540</xdr:rowOff>
    </xdr:from>
    <xdr:ext cx="534377" cy="259045"/>
    <xdr:sp macro="" textlink="">
      <xdr:nvSpPr>
        <xdr:cNvPr id="546" name="テキスト ボックス 545"/>
        <xdr:cNvSpPr txBox="1"/>
      </xdr:nvSpPr>
      <xdr:spPr>
        <a:xfrm>
          <a:off x="13436111" y="60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72539</xdr:rowOff>
    </xdr:from>
    <xdr:to>
      <xdr:col>67</xdr:col>
      <xdr:colOff>101600</xdr:colOff>
      <xdr:row>37</xdr:row>
      <xdr:rowOff>2689</xdr:rowOff>
    </xdr:to>
    <xdr:sp macro="" textlink="">
      <xdr:nvSpPr>
        <xdr:cNvPr id="547" name="楕円 546"/>
        <xdr:cNvSpPr/>
      </xdr:nvSpPr>
      <xdr:spPr>
        <a:xfrm>
          <a:off x="12763500" y="6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19216</xdr:rowOff>
    </xdr:from>
    <xdr:ext cx="534377" cy="259045"/>
    <xdr:sp macro="" textlink="">
      <xdr:nvSpPr>
        <xdr:cNvPr id="548" name="テキスト ボックス 547"/>
        <xdr:cNvSpPr txBox="1"/>
      </xdr:nvSpPr>
      <xdr:spPr>
        <a:xfrm>
          <a:off x="12547111" y="60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53053</xdr:rowOff>
    </xdr:from>
    <xdr:to>
      <xdr:col>85</xdr:col>
      <xdr:colOff>127000</xdr:colOff>
      <xdr:row>57</xdr:row>
      <xdr:rowOff>109593</xdr:rowOff>
    </xdr:to>
    <xdr:cxnSp macro="">
      <xdr:nvCxnSpPr>
        <xdr:cNvPr id="577" name="直線コネクタ 576"/>
        <xdr:cNvCxnSpPr/>
      </xdr:nvCxnSpPr>
      <xdr:spPr>
        <a:xfrm flipV="1">
          <a:off x="15481300" y="9825703"/>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103947</xdr:rowOff>
    </xdr:from>
    <xdr:to>
      <xdr:col>81</xdr:col>
      <xdr:colOff>50800</xdr:colOff>
      <xdr:row>57</xdr:row>
      <xdr:rowOff>109593</xdr:rowOff>
    </xdr:to>
    <xdr:cxnSp macro="">
      <xdr:nvCxnSpPr>
        <xdr:cNvPr id="580" name="直線コネクタ 579"/>
        <xdr:cNvCxnSpPr/>
      </xdr:nvCxnSpPr>
      <xdr:spPr>
        <a:xfrm>
          <a:off x="14592300" y="987659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103947</xdr:rowOff>
    </xdr:from>
    <xdr:to>
      <xdr:col>76</xdr:col>
      <xdr:colOff>114300</xdr:colOff>
      <xdr:row>57</xdr:row>
      <xdr:rowOff>133604</xdr:rowOff>
    </xdr:to>
    <xdr:cxnSp macro="">
      <xdr:nvCxnSpPr>
        <xdr:cNvPr id="583" name="直線コネクタ 582"/>
        <xdr:cNvCxnSpPr/>
      </xdr:nvCxnSpPr>
      <xdr:spPr>
        <a:xfrm flipV="1">
          <a:off x="13703300" y="9876597"/>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5923</xdr:rowOff>
    </xdr:from>
    <xdr:to>
      <xdr:col>71</xdr:col>
      <xdr:colOff>177800</xdr:colOff>
      <xdr:row>57</xdr:row>
      <xdr:rowOff>133604</xdr:rowOff>
    </xdr:to>
    <xdr:cxnSp macro="">
      <xdr:nvCxnSpPr>
        <xdr:cNvPr id="586" name="直線コネクタ 585"/>
        <xdr:cNvCxnSpPr/>
      </xdr:nvCxnSpPr>
      <xdr:spPr>
        <a:xfrm>
          <a:off x="12814300" y="9778573"/>
          <a:ext cx="889000" cy="1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2253</xdr:rowOff>
    </xdr:from>
    <xdr:to>
      <xdr:col>85</xdr:col>
      <xdr:colOff>177800</xdr:colOff>
      <xdr:row>57</xdr:row>
      <xdr:rowOff>103853</xdr:rowOff>
    </xdr:to>
    <xdr:sp macro="" textlink="">
      <xdr:nvSpPr>
        <xdr:cNvPr id="596" name="楕円 595"/>
        <xdr:cNvSpPr/>
      </xdr:nvSpPr>
      <xdr:spPr>
        <a:xfrm>
          <a:off x="16268700" y="97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152130</xdr:rowOff>
    </xdr:from>
    <xdr:ext cx="534377" cy="259045"/>
    <xdr:sp macro="" textlink="">
      <xdr:nvSpPr>
        <xdr:cNvPr id="597" name="教育費該当値テキスト"/>
        <xdr:cNvSpPr txBox="1"/>
      </xdr:nvSpPr>
      <xdr:spPr>
        <a:xfrm>
          <a:off x="16370300" y="97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58793</xdr:rowOff>
    </xdr:from>
    <xdr:to>
      <xdr:col>81</xdr:col>
      <xdr:colOff>101600</xdr:colOff>
      <xdr:row>57</xdr:row>
      <xdr:rowOff>160393</xdr:rowOff>
    </xdr:to>
    <xdr:sp macro="" textlink="">
      <xdr:nvSpPr>
        <xdr:cNvPr id="598" name="楕円 597"/>
        <xdr:cNvSpPr/>
      </xdr:nvSpPr>
      <xdr:spPr>
        <a:xfrm>
          <a:off x="15430500" y="98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151520</xdr:rowOff>
    </xdr:from>
    <xdr:ext cx="534377" cy="259045"/>
    <xdr:sp macro="" textlink="">
      <xdr:nvSpPr>
        <xdr:cNvPr id="599" name="テキスト ボックス 598"/>
        <xdr:cNvSpPr txBox="1"/>
      </xdr:nvSpPr>
      <xdr:spPr>
        <a:xfrm>
          <a:off x="15214111" y="99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53147</xdr:rowOff>
    </xdr:from>
    <xdr:to>
      <xdr:col>76</xdr:col>
      <xdr:colOff>165100</xdr:colOff>
      <xdr:row>57</xdr:row>
      <xdr:rowOff>154747</xdr:rowOff>
    </xdr:to>
    <xdr:sp macro="" textlink="">
      <xdr:nvSpPr>
        <xdr:cNvPr id="600" name="楕円 599"/>
        <xdr:cNvSpPr/>
      </xdr:nvSpPr>
      <xdr:spPr>
        <a:xfrm>
          <a:off x="14541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145874</xdr:rowOff>
    </xdr:from>
    <xdr:ext cx="534377" cy="259045"/>
    <xdr:sp macro="" textlink="">
      <xdr:nvSpPr>
        <xdr:cNvPr id="601" name="テキスト ボックス 600"/>
        <xdr:cNvSpPr txBox="1"/>
      </xdr:nvSpPr>
      <xdr:spPr>
        <a:xfrm>
          <a:off x="14325111" y="9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82804</xdr:rowOff>
    </xdr:from>
    <xdr:to>
      <xdr:col>72</xdr:col>
      <xdr:colOff>38100</xdr:colOff>
      <xdr:row>58</xdr:row>
      <xdr:rowOff>12954</xdr:rowOff>
    </xdr:to>
    <xdr:sp macro="" textlink="">
      <xdr:nvSpPr>
        <xdr:cNvPr id="602" name="楕円 601"/>
        <xdr:cNvSpPr/>
      </xdr:nvSpPr>
      <xdr:spPr>
        <a:xfrm>
          <a:off x="13652500" y="98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4081</xdr:rowOff>
    </xdr:from>
    <xdr:ext cx="534377" cy="259045"/>
    <xdr:sp macro="" textlink="">
      <xdr:nvSpPr>
        <xdr:cNvPr id="603" name="テキスト ボックス 602"/>
        <xdr:cNvSpPr txBox="1"/>
      </xdr:nvSpPr>
      <xdr:spPr>
        <a:xfrm>
          <a:off x="13436111" y="99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126573</xdr:rowOff>
    </xdr:from>
    <xdr:to>
      <xdr:col>67</xdr:col>
      <xdr:colOff>101600</xdr:colOff>
      <xdr:row>57</xdr:row>
      <xdr:rowOff>56723</xdr:rowOff>
    </xdr:to>
    <xdr:sp macro="" textlink="">
      <xdr:nvSpPr>
        <xdr:cNvPr id="604" name="楕円 603"/>
        <xdr:cNvSpPr/>
      </xdr:nvSpPr>
      <xdr:spPr>
        <a:xfrm>
          <a:off x="12763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47850</xdr:rowOff>
    </xdr:from>
    <xdr:ext cx="534377" cy="259045"/>
    <xdr:sp macro="" textlink="">
      <xdr:nvSpPr>
        <xdr:cNvPr id="605" name="テキスト ボックス 604"/>
        <xdr:cNvSpPr txBox="1"/>
      </xdr:nvSpPr>
      <xdr:spPr>
        <a:xfrm>
          <a:off x="12547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25121</xdr:rowOff>
    </xdr:from>
    <xdr:to>
      <xdr:col>85</xdr:col>
      <xdr:colOff>127000</xdr:colOff>
      <xdr:row>79</xdr:row>
      <xdr:rowOff>42278</xdr:rowOff>
    </xdr:to>
    <xdr:cxnSp macro="">
      <xdr:nvCxnSpPr>
        <xdr:cNvPr id="634" name="直線コネクタ 633"/>
        <xdr:cNvCxnSpPr/>
      </xdr:nvCxnSpPr>
      <xdr:spPr>
        <a:xfrm>
          <a:off x="15481300" y="13569671"/>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137210</xdr:rowOff>
    </xdr:from>
    <xdr:to>
      <xdr:col>81</xdr:col>
      <xdr:colOff>50800</xdr:colOff>
      <xdr:row>79</xdr:row>
      <xdr:rowOff>25121</xdr:rowOff>
    </xdr:to>
    <xdr:cxnSp macro="">
      <xdr:nvCxnSpPr>
        <xdr:cNvPr id="637" name="直線コネクタ 636"/>
        <xdr:cNvCxnSpPr/>
      </xdr:nvCxnSpPr>
      <xdr:spPr>
        <a:xfrm>
          <a:off x="14592300" y="13510310"/>
          <a:ext cx="8890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137210</xdr:rowOff>
    </xdr:from>
    <xdr:to>
      <xdr:col>76</xdr:col>
      <xdr:colOff>114300</xdr:colOff>
      <xdr:row>79</xdr:row>
      <xdr:rowOff>27215</xdr:rowOff>
    </xdr:to>
    <xdr:cxnSp macro="">
      <xdr:nvCxnSpPr>
        <xdr:cNvPr id="640" name="直線コネクタ 639"/>
        <xdr:cNvCxnSpPr/>
      </xdr:nvCxnSpPr>
      <xdr:spPr>
        <a:xfrm flipV="1">
          <a:off x="13703300" y="13510310"/>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27215</xdr:rowOff>
    </xdr:from>
    <xdr:to>
      <xdr:col>71</xdr:col>
      <xdr:colOff>177800</xdr:colOff>
      <xdr:row>79</xdr:row>
      <xdr:rowOff>39269</xdr:rowOff>
    </xdr:to>
    <xdr:cxnSp macro="">
      <xdr:nvCxnSpPr>
        <xdr:cNvPr id="643" name="直線コネクタ 642"/>
        <xdr:cNvCxnSpPr/>
      </xdr:nvCxnSpPr>
      <xdr:spPr>
        <a:xfrm flipV="1">
          <a:off x="12814300" y="13571765"/>
          <a:ext cx="8890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162928</xdr:rowOff>
    </xdr:from>
    <xdr:to>
      <xdr:col>85</xdr:col>
      <xdr:colOff>177800</xdr:colOff>
      <xdr:row>79</xdr:row>
      <xdr:rowOff>93078</xdr:rowOff>
    </xdr:to>
    <xdr:sp macro="" textlink="">
      <xdr:nvSpPr>
        <xdr:cNvPr id="653" name="楕円 652"/>
        <xdr:cNvSpPr/>
      </xdr:nvSpPr>
      <xdr:spPr>
        <a:xfrm>
          <a:off x="162687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77855</xdr:rowOff>
    </xdr:from>
    <xdr:ext cx="378565" cy="259045"/>
    <xdr:sp macro="" textlink="">
      <xdr:nvSpPr>
        <xdr:cNvPr id="654" name="災害復旧費該当値テキスト"/>
        <xdr:cNvSpPr txBox="1"/>
      </xdr:nvSpPr>
      <xdr:spPr>
        <a:xfrm>
          <a:off x="16370300" y="1345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145771</xdr:rowOff>
    </xdr:from>
    <xdr:to>
      <xdr:col>81</xdr:col>
      <xdr:colOff>101600</xdr:colOff>
      <xdr:row>79</xdr:row>
      <xdr:rowOff>75921</xdr:rowOff>
    </xdr:to>
    <xdr:sp macro="" textlink="">
      <xdr:nvSpPr>
        <xdr:cNvPr id="655" name="楕円 654"/>
        <xdr:cNvSpPr/>
      </xdr:nvSpPr>
      <xdr:spPr>
        <a:xfrm>
          <a:off x="15430500" y="135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67048</xdr:rowOff>
    </xdr:from>
    <xdr:ext cx="469744" cy="259045"/>
    <xdr:sp macro="" textlink="">
      <xdr:nvSpPr>
        <xdr:cNvPr id="656" name="テキスト ボックス 655"/>
        <xdr:cNvSpPr txBox="1"/>
      </xdr:nvSpPr>
      <xdr:spPr>
        <a:xfrm>
          <a:off x="15246428" y="136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86410</xdr:rowOff>
    </xdr:from>
    <xdr:to>
      <xdr:col>76</xdr:col>
      <xdr:colOff>165100</xdr:colOff>
      <xdr:row>79</xdr:row>
      <xdr:rowOff>16560</xdr:rowOff>
    </xdr:to>
    <xdr:sp macro="" textlink="">
      <xdr:nvSpPr>
        <xdr:cNvPr id="657" name="楕円 656"/>
        <xdr:cNvSpPr/>
      </xdr:nvSpPr>
      <xdr:spPr>
        <a:xfrm>
          <a:off x="14541500" y="134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7687</xdr:rowOff>
    </xdr:from>
    <xdr:ext cx="469744" cy="259045"/>
    <xdr:sp macro="" textlink="">
      <xdr:nvSpPr>
        <xdr:cNvPr id="658" name="テキスト ボックス 657"/>
        <xdr:cNvSpPr txBox="1"/>
      </xdr:nvSpPr>
      <xdr:spPr>
        <a:xfrm>
          <a:off x="14357428" y="135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147865</xdr:rowOff>
    </xdr:from>
    <xdr:to>
      <xdr:col>72</xdr:col>
      <xdr:colOff>38100</xdr:colOff>
      <xdr:row>79</xdr:row>
      <xdr:rowOff>78015</xdr:rowOff>
    </xdr:to>
    <xdr:sp macro="" textlink="">
      <xdr:nvSpPr>
        <xdr:cNvPr id="659" name="楕円 658"/>
        <xdr:cNvSpPr/>
      </xdr:nvSpPr>
      <xdr:spPr>
        <a:xfrm>
          <a:off x="13652500" y="13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69142</xdr:rowOff>
    </xdr:from>
    <xdr:ext cx="469744" cy="259045"/>
    <xdr:sp macro="" textlink="">
      <xdr:nvSpPr>
        <xdr:cNvPr id="660" name="テキスト ボックス 659"/>
        <xdr:cNvSpPr txBox="1"/>
      </xdr:nvSpPr>
      <xdr:spPr>
        <a:xfrm>
          <a:off x="13468428" y="1361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159919</xdr:rowOff>
    </xdr:from>
    <xdr:to>
      <xdr:col>67</xdr:col>
      <xdr:colOff>101600</xdr:colOff>
      <xdr:row>79</xdr:row>
      <xdr:rowOff>90069</xdr:rowOff>
    </xdr:to>
    <xdr:sp macro="" textlink="">
      <xdr:nvSpPr>
        <xdr:cNvPr id="661" name="楕円 660"/>
        <xdr:cNvSpPr/>
      </xdr:nvSpPr>
      <xdr:spPr>
        <a:xfrm>
          <a:off x="12763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81196</xdr:rowOff>
    </xdr:from>
    <xdr:ext cx="378565" cy="259045"/>
    <xdr:sp macro="" textlink="">
      <xdr:nvSpPr>
        <xdr:cNvPr id="662" name="テキスト ボックス 661"/>
        <xdr:cNvSpPr txBox="1"/>
      </xdr:nvSpPr>
      <xdr:spPr>
        <a:xfrm>
          <a:off x="12625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67897</xdr:rowOff>
    </xdr:from>
    <xdr:to>
      <xdr:col>85</xdr:col>
      <xdr:colOff>127000</xdr:colOff>
      <xdr:row>98</xdr:row>
      <xdr:rowOff>75571</xdr:rowOff>
    </xdr:to>
    <xdr:cxnSp macro="">
      <xdr:nvCxnSpPr>
        <xdr:cNvPr id="693" name="直線コネクタ 692"/>
        <xdr:cNvCxnSpPr/>
      </xdr:nvCxnSpPr>
      <xdr:spPr>
        <a:xfrm flipV="1">
          <a:off x="15481300" y="16869997"/>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71368</xdr:rowOff>
    </xdr:from>
    <xdr:to>
      <xdr:col>81</xdr:col>
      <xdr:colOff>50800</xdr:colOff>
      <xdr:row>98</xdr:row>
      <xdr:rowOff>75571</xdr:rowOff>
    </xdr:to>
    <xdr:cxnSp macro="">
      <xdr:nvCxnSpPr>
        <xdr:cNvPr id="696" name="直線コネクタ 695"/>
        <xdr:cNvCxnSpPr/>
      </xdr:nvCxnSpPr>
      <xdr:spPr>
        <a:xfrm>
          <a:off x="14592300" y="16873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71368</xdr:rowOff>
    </xdr:from>
    <xdr:to>
      <xdr:col>76</xdr:col>
      <xdr:colOff>114300</xdr:colOff>
      <xdr:row>98</xdr:row>
      <xdr:rowOff>73416</xdr:rowOff>
    </xdr:to>
    <xdr:cxnSp macro="">
      <xdr:nvCxnSpPr>
        <xdr:cNvPr id="699" name="直線コネクタ 698"/>
        <xdr:cNvCxnSpPr/>
      </xdr:nvCxnSpPr>
      <xdr:spPr>
        <a:xfrm flipV="1">
          <a:off x="13703300" y="16873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73416</xdr:rowOff>
    </xdr:from>
    <xdr:to>
      <xdr:col>71</xdr:col>
      <xdr:colOff>177800</xdr:colOff>
      <xdr:row>98</xdr:row>
      <xdr:rowOff>81505</xdr:rowOff>
    </xdr:to>
    <xdr:cxnSp macro="">
      <xdr:nvCxnSpPr>
        <xdr:cNvPr id="702" name="直線コネクタ 701"/>
        <xdr:cNvCxnSpPr/>
      </xdr:nvCxnSpPr>
      <xdr:spPr>
        <a:xfrm flipV="1">
          <a:off x="12814300" y="16875516"/>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17097</xdr:rowOff>
    </xdr:from>
    <xdr:to>
      <xdr:col>85</xdr:col>
      <xdr:colOff>177800</xdr:colOff>
      <xdr:row>98</xdr:row>
      <xdr:rowOff>118697</xdr:rowOff>
    </xdr:to>
    <xdr:sp macro="" textlink="">
      <xdr:nvSpPr>
        <xdr:cNvPr id="712" name="楕円 711"/>
        <xdr:cNvSpPr/>
      </xdr:nvSpPr>
      <xdr:spPr>
        <a:xfrm>
          <a:off x="16268700" y="16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24771</xdr:rowOff>
    </xdr:from>
    <xdr:to>
      <xdr:col>81</xdr:col>
      <xdr:colOff>101600</xdr:colOff>
      <xdr:row>98</xdr:row>
      <xdr:rowOff>126371</xdr:rowOff>
    </xdr:to>
    <xdr:sp macro="" textlink="">
      <xdr:nvSpPr>
        <xdr:cNvPr id="714" name="楕円 713"/>
        <xdr:cNvSpPr/>
      </xdr:nvSpPr>
      <xdr:spPr>
        <a:xfrm>
          <a:off x="15430500" y="16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117498</xdr:rowOff>
    </xdr:from>
    <xdr:ext cx="534377" cy="259045"/>
    <xdr:sp macro="" textlink="">
      <xdr:nvSpPr>
        <xdr:cNvPr id="715" name="テキスト ボックス 714"/>
        <xdr:cNvSpPr txBox="1"/>
      </xdr:nvSpPr>
      <xdr:spPr>
        <a:xfrm>
          <a:off x="15214111" y="16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20568</xdr:rowOff>
    </xdr:from>
    <xdr:to>
      <xdr:col>76</xdr:col>
      <xdr:colOff>165100</xdr:colOff>
      <xdr:row>98</xdr:row>
      <xdr:rowOff>122168</xdr:rowOff>
    </xdr:to>
    <xdr:sp macro="" textlink="">
      <xdr:nvSpPr>
        <xdr:cNvPr id="716" name="楕円 715"/>
        <xdr:cNvSpPr/>
      </xdr:nvSpPr>
      <xdr:spPr>
        <a:xfrm>
          <a:off x="145415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113295</xdr:rowOff>
    </xdr:from>
    <xdr:ext cx="534377" cy="259045"/>
    <xdr:sp macro="" textlink="">
      <xdr:nvSpPr>
        <xdr:cNvPr id="717" name="テキスト ボックス 716"/>
        <xdr:cNvSpPr txBox="1"/>
      </xdr:nvSpPr>
      <xdr:spPr>
        <a:xfrm>
          <a:off x="14325111"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22616</xdr:rowOff>
    </xdr:from>
    <xdr:to>
      <xdr:col>72</xdr:col>
      <xdr:colOff>38100</xdr:colOff>
      <xdr:row>98</xdr:row>
      <xdr:rowOff>124216</xdr:rowOff>
    </xdr:to>
    <xdr:sp macro="" textlink="">
      <xdr:nvSpPr>
        <xdr:cNvPr id="718" name="楕円 717"/>
        <xdr:cNvSpPr/>
      </xdr:nvSpPr>
      <xdr:spPr>
        <a:xfrm>
          <a:off x="13652500" y="168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115343</xdr:rowOff>
    </xdr:from>
    <xdr:ext cx="534377" cy="259045"/>
    <xdr:sp macro="" textlink="">
      <xdr:nvSpPr>
        <xdr:cNvPr id="719" name="テキスト ボックス 718"/>
        <xdr:cNvSpPr txBox="1"/>
      </xdr:nvSpPr>
      <xdr:spPr>
        <a:xfrm>
          <a:off x="13436111" y="169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30705</xdr:rowOff>
    </xdr:from>
    <xdr:to>
      <xdr:col>67</xdr:col>
      <xdr:colOff>101600</xdr:colOff>
      <xdr:row>98</xdr:row>
      <xdr:rowOff>132305</xdr:rowOff>
    </xdr:to>
    <xdr:sp macro="" textlink="">
      <xdr:nvSpPr>
        <xdr:cNvPr id="720" name="楕円 719"/>
        <xdr:cNvSpPr/>
      </xdr:nvSpPr>
      <xdr:spPr>
        <a:xfrm>
          <a:off x="12763500" y="168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123432</xdr:rowOff>
    </xdr:from>
    <xdr:ext cx="534377" cy="259045"/>
    <xdr:sp macro="" textlink="">
      <xdr:nvSpPr>
        <xdr:cNvPr id="721" name="テキスト ボックス 720"/>
        <xdr:cNvSpPr txBox="1"/>
      </xdr:nvSpPr>
      <xdr:spPr>
        <a:xfrm>
          <a:off x="12547111" y="169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43307</xdr:rowOff>
    </xdr:to>
    <xdr:cxnSp macro="">
      <xdr:nvCxnSpPr>
        <xdr:cNvPr id="750" name="直線コネクタ 749"/>
        <xdr:cNvCxnSpPr/>
      </xdr:nvCxnSpPr>
      <xdr:spPr>
        <a:xfrm>
          <a:off x="21323300" y="672452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37973</xdr:rowOff>
    </xdr:from>
    <xdr:to>
      <xdr:col>111</xdr:col>
      <xdr:colOff>177800</xdr:colOff>
      <xdr:row>39</xdr:row>
      <xdr:rowOff>39497</xdr:rowOff>
    </xdr:to>
    <xdr:cxnSp macro="">
      <xdr:nvCxnSpPr>
        <xdr:cNvPr id="753" name="直線コネクタ 752"/>
        <xdr:cNvCxnSpPr/>
      </xdr:nvCxnSpPr>
      <xdr:spPr>
        <a:xfrm flipV="1">
          <a:off x="20434300" y="67245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39497</xdr:rowOff>
    </xdr:to>
    <xdr:cxnSp macro="">
      <xdr:nvCxnSpPr>
        <xdr:cNvPr id="756" name="直線コネクタ 755"/>
        <xdr:cNvCxnSpPr/>
      </xdr:nvCxnSpPr>
      <xdr:spPr>
        <a:xfrm>
          <a:off x="19545300" y="672585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39306</xdr:rowOff>
    </xdr:from>
    <xdr:to>
      <xdr:col>102</xdr:col>
      <xdr:colOff>114300</xdr:colOff>
      <xdr:row>39</xdr:row>
      <xdr:rowOff>40259</xdr:rowOff>
    </xdr:to>
    <xdr:cxnSp macro="">
      <xdr:nvCxnSpPr>
        <xdr:cNvPr id="759" name="直線コネクタ 758"/>
        <xdr:cNvCxnSpPr/>
      </xdr:nvCxnSpPr>
      <xdr:spPr>
        <a:xfrm flipV="1">
          <a:off x="18656300" y="672585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163957</xdr:rowOff>
    </xdr:from>
    <xdr:to>
      <xdr:col>116</xdr:col>
      <xdr:colOff>114300</xdr:colOff>
      <xdr:row>39</xdr:row>
      <xdr:rowOff>94107</xdr:rowOff>
    </xdr:to>
    <xdr:sp macro="" textlink="">
      <xdr:nvSpPr>
        <xdr:cNvPr id="769" name="楕円 768"/>
        <xdr:cNvSpPr/>
      </xdr:nvSpPr>
      <xdr:spPr>
        <a:xfrm>
          <a:off x="22110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71" name="楕円 770"/>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79900</xdr:rowOff>
    </xdr:from>
    <xdr:ext cx="313932" cy="259045"/>
    <xdr:sp macro="" textlink="">
      <xdr:nvSpPr>
        <xdr:cNvPr id="772" name="テキスト ボックス 771"/>
        <xdr:cNvSpPr txBox="1"/>
      </xdr:nvSpPr>
      <xdr:spPr>
        <a:xfrm>
          <a:off x="21166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160147</xdr:rowOff>
    </xdr:from>
    <xdr:to>
      <xdr:col>107</xdr:col>
      <xdr:colOff>101600</xdr:colOff>
      <xdr:row>39</xdr:row>
      <xdr:rowOff>90297</xdr:rowOff>
    </xdr:to>
    <xdr:sp macro="" textlink="">
      <xdr:nvSpPr>
        <xdr:cNvPr id="773" name="楕円 772"/>
        <xdr:cNvSpPr/>
      </xdr:nvSpPr>
      <xdr:spPr>
        <a:xfrm>
          <a:off x="2038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81424</xdr:rowOff>
    </xdr:from>
    <xdr:ext cx="313932" cy="259045"/>
    <xdr:sp macro="" textlink="">
      <xdr:nvSpPr>
        <xdr:cNvPr id="774" name="テキスト ボックス 773"/>
        <xdr:cNvSpPr txBox="1"/>
      </xdr:nvSpPr>
      <xdr:spPr>
        <a:xfrm>
          <a:off x="2027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159956</xdr:rowOff>
    </xdr:from>
    <xdr:to>
      <xdr:col>102</xdr:col>
      <xdr:colOff>165100</xdr:colOff>
      <xdr:row>39</xdr:row>
      <xdr:rowOff>90106</xdr:rowOff>
    </xdr:to>
    <xdr:sp macro="" textlink="">
      <xdr:nvSpPr>
        <xdr:cNvPr id="775" name="楕円 774"/>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81233</xdr:rowOff>
    </xdr:from>
    <xdr:ext cx="313932" cy="259045"/>
    <xdr:sp macro="" textlink="">
      <xdr:nvSpPr>
        <xdr:cNvPr id="776" name="テキスト ボックス 775"/>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77" name="楕円 776"/>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78" name="テキスト ボックス 777"/>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総務費は、前年度比</a:t>
          </a:r>
          <a:r>
            <a:rPr kumimoji="1" lang="en-US" altLang="ja-JP" sz="1300">
              <a:latin typeface="ＭＳ Ｐゴシック" panose="020B0600070205080204" pitchFamily="50" charset="-128"/>
              <a:ea typeface="ＭＳ Ｐゴシック" panose="020B0600070205080204" pitchFamily="50" charset="-128"/>
            </a:rPr>
            <a:t>119,302</a:t>
          </a:r>
          <a:r>
            <a:rPr kumimoji="1" lang="ja-JP" altLang="en-US" sz="1300">
              <a:latin typeface="ＭＳ Ｐゴシック" panose="020B0600070205080204" pitchFamily="50" charset="-128"/>
              <a:ea typeface="ＭＳ Ｐゴシック" panose="020B0600070205080204" pitchFamily="50" charset="-128"/>
            </a:rPr>
            <a:t>円の増と、大幅に増加している。これは、主に新型コロナウイルス感染症対応として、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万円を給付した特別定額給付金給付事業や、男鹿駅周辺整備事業の本体工事によるものである。</a:t>
          </a:r>
        </a:p>
        <a:p>
          <a:r>
            <a:rPr kumimoji="1" lang="ja-JP" altLang="en-US" sz="1300">
              <a:latin typeface="ＭＳ Ｐゴシック" panose="020B0600070205080204" pitchFamily="50" charset="-128"/>
              <a:ea typeface="ＭＳ Ｐゴシック" panose="020B0600070205080204" pitchFamily="50" charset="-128"/>
            </a:rPr>
            <a:t>　衛生費は、前年度比</a:t>
          </a:r>
          <a:r>
            <a:rPr kumimoji="1" lang="en-US" altLang="ja-JP" sz="1300">
              <a:latin typeface="ＭＳ Ｐゴシック" panose="020B0600070205080204" pitchFamily="50" charset="-128"/>
              <a:ea typeface="ＭＳ Ｐゴシック" panose="020B0600070205080204" pitchFamily="50" charset="-128"/>
            </a:rPr>
            <a:t>4,543</a:t>
          </a:r>
          <a:r>
            <a:rPr kumimoji="1" lang="ja-JP" altLang="en-US" sz="1300">
              <a:latin typeface="ＭＳ Ｐゴシック" panose="020B0600070205080204" pitchFamily="50" charset="-128"/>
              <a:ea typeface="ＭＳ Ｐゴシック" panose="020B0600070205080204" pitchFamily="50" charset="-128"/>
            </a:rPr>
            <a:t>円の増で、平成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年ぶりに類似団体平均を上回った。これは、家庭用ごみ袋有料化に係るごみ袋製造等の委託料の増などによるものである。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農林水産業費は、前年度比</a:t>
          </a:r>
          <a:r>
            <a:rPr kumimoji="1" lang="en-US" altLang="ja-JP" sz="1300">
              <a:latin typeface="ＭＳ Ｐゴシック" panose="020B0600070205080204" pitchFamily="50" charset="-128"/>
              <a:ea typeface="ＭＳ Ｐゴシック" panose="020B0600070205080204" pitchFamily="50" charset="-128"/>
            </a:rPr>
            <a:t>8,418</a:t>
          </a:r>
          <a:r>
            <a:rPr kumimoji="1" lang="ja-JP" altLang="en-US" sz="1300">
              <a:latin typeface="ＭＳ Ｐゴシック" panose="020B0600070205080204" pitchFamily="50" charset="-128"/>
              <a:ea typeface="ＭＳ Ｐゴシック" panose="020B0600070205080204" pitchFamily="50" charset="-128"/>
            </a:rPr>
            <a:t>円の増で、これは、令和元年度から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年度へ繰り越した大規模肉用牛団地整備事業費補助金による。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商工費は、前年度比</a:t>
          </a:r>
          <a:r>
            <a:rPr kumimoji="1" lang="en-US" altLang="ja-JP" sz="1300">
              <a:latin typeface="ＭＳ Ｐゴシック" panose="020B0600070205080204" pitchFamily="50" charset="-128"/>
              <a:ea typeface="ＭＳ Ｐゴシック" panose="020B0600070205080204" pitchFamily="50" charset="-128"/>
            </a:rPr>
            <a:t>12,133</a:t>
          </a:r>
          <a:r>
            <a:rPr kumimoji="1" lang="ja-JP" altLang="en-US" sz="1300">
              <a:latin typeface="ＭＳ Ｐゴシック" panose="020B0600070205080204" pitchFamily="50" charset="-128"/>
              <a:ea typeface="ＭＳ Ｐゴシック" panose="020B0600070205080204" pitchFamily="50" charset="-128"/>
            </a:rPr>
            <a:t>円の増で、感染症の影響によるイベントの中止などがあった一方、新型コロナウイルス感染症対応地方創生臨時交付金等を活用した宿泊助成やプレミアム付商品券など、地域経済活動の回復を図った事業を多数実施したことによる。</a:t>
          </a:r>
        </a:p>
        <a:p>
          <a:r>
            <a:rPr kumimoji="1" lang="ja-JP" altLang="en-US" sz="1300">
              <a:latin typeface="ＭＳ Ｐゴシック" panose="020B0600070205080204" pitchFamily="50" charset="-128"/>
              <a:ea typeface="ＭＳ Ｐゴシック" panose="020B0600070205080204" pitchFamily="50" charset="-128"/>
            </a:rPr>
            <a:t>　教育費は、前年度比</a:t>
          </a:r>
          <a:r>
            <a:rPr kumimoji="1" lang="en-US" altLang="ja-JP" sz="1300">
              <a:latin typeface="ＭＳ Ｐゴシック" panose="020B0600070205080204" pitchFamily="50" charset="-128"/>
              <a:ea typeface="ＭＳ Ｐゴシック" panose="020B0600070205080204" pitchFamily="50" charset="-128"/>
            </a:rPr>
            <a:t>7,420</a:t>
          </a:r>
          <a:r>
            <a:rPr kumimoji="1" lang="ja-JP" altLang="en-US" sz="1300">
              <a:latin typeface="ＭＳ Ｐゴシック" panose="020B0600070205080204" pitchFamily="50" charset="-128"/>
              <a:ea typeface="ＭＳ Ｐゴシック" panose="020B0600070205080204" pitchFamily="50" charset="-128"/>
            </a:rPr>
            <a:t>円の増で、主に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スクール構想の実現に向けた取組みとして実施した、児童生徒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台端末の整備や校内通信設備の整備などによる。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財政調整基金は、不測の事態に備え、標準財政規模の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％以上を確保することを目標としており、平成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年度まで減少し続けていたが事業の取捨選択等により、目標数値まで増加している。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期にわたり赤字であったが、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期連続で黒字となった。これは、歳出において、加入している退職手当組合負担金の累積赤字解消のため調整負担金の額が前年度よりも減少したことや、歳入において、地方消費税交付金やふるさと納税等の増があったことなど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歳出において、新型コロナウイルス感染症対応に係る事業の増などにより大きく増加したが、歳入において、地方消費税交付金や地方交付税等の増などにより、前年度と比較すると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男鹿みなと市民病院事業会計は、新型コロナウイルス感染症の感染拡大の影響により外来収益が減少したものの、診療単価の適正化、訪問看護事業の立ち上げ、地域包括ケア病床の病棟化など年度後半からは経営改善の取組みにより医業収支の改善が見られ、黒字に転じた。引き続き、診療単価見直しや職員の適正な配置、後発医薬品の積極的活用等の取組を継続し、経営改善に努める。	</a:t>
          </a:r>
        </a:p>
        <a:p>
          <a:r>
            <a:rPr kumimoji="1" lang="ja-JP" altLang="en-US" sz="1400">
              <a:latin typeface="ＭＳ ゴシック" pitchFamily="49" charset="-128"/>
              <a:ea typeface="ＭＳ ゴシック" pitchFamily="49" charset="-128"/>
            </a:rPr>
            <a:t>　下水道事業会計は、一般会計からの負担金・補助金の繰入れにより黒字となっているが、経常収益の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19667405</v>
      </c>
      <c r="BO4" s="433"/>
      <c r="BP4" s="433"/>
      <c r="BQ4" s="433"/>
      <c r="BR4" s="433"/>
      <c r="BS4" s="433"/>
      <c r="BT4" s="433"/>
      <c r="BU4" s="434"/>
      <c r="BV4" s="432">
        <v>15472966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19074419</v>
      </c>
      <c r="BO5" s="470"/>
      <c r="BP5" s="470"/>
      <c r="BQ5" s="470"/>
      <c r="BR5" s="470"/>
      <c r="BS5" s="470"/>
      <c r="BT5" s="470"/>
      <c r="BU5" s="471"/>
      <c r="BV5" s="469">
        <v>15080027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92.9</v>
      </c>
      <c r="CU5" s="467"/>
      <c r="CV5" s="467"/>
      <c r="CW5" s="467"/>
      <c r="CX5" s="467"/>
      <c r="CY5" s="467"/>
      <c r="CZ5" s="467"/>
      <c r="DA5" s="468"/>
      <c r="DB5" s="466">
        <v>94.5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592986</v>
      </c>
      <c r="BO6" s="470"/>
      <c r="BP6" s="470"/>
      <c r="BQ6" s="470"/>
      <c r="BR6" s="470"/>
      <c r="BS6" s="470"/>
      <c r="BT6" s="470"/>
      <c r="BU6" s="471"/>
      <c r="BV6" s="469">
        <v>392939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96.4</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51344</v>
      </c>
      <c r="BO7" s="470"/>
      <c r="BP7" s="470"/>
      <c r="BQ7" s="470"/>
      <c r="BR7" s="470"/>
      <c r="BS7" s="470"/>
      <c r="BT7" s="470"/>
      <c r="BU7" s="471"/>
      <c r="BV7" s="469">
        <v>1364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10358416</v>
      </c>
      <c r="CU7" s="470"/>
      <c r="CV7" s="470"/>
      <c r="CW7" s="470"/>
      <c r="CX7" s="470"/>
      <c r="CY7" s="470"/>
      <c r="CZ7" s="470"/>
      <c r="DA7" s="471"/>
      <c r="DB7" s="469">
        <v>10110377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541642</v>
      </c>
      <c r="BO8" s="470"/>
      <c r="BP8" s="470"/>
      <c r="BQ8" s="470"/>
      <c r="BR8" s="470"/>
      <c r="BS8" s="470"/>
      <c r="BT8" s="470"/>
      <c r="BU8" s="471"/>
      <c r="BV8" s="469">
        <v>391575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25154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102</v>
      </c>
      <c r="AV9" s="502"/>
      <c r="AW9" s="502"/>
      <c r="AX9" s="502"/>
      <c r="AY9" s="503" t="s">
        <v>115</v>
      </c>
      <c r="AZ9" s="504"/>
      <c r="BA9" s="504"/>
      <c r="BB9" s="504"/>
      <c r="BC9" s="504"/>
      <c r="BD9" s="504"/>
      <c r="BE9" s="504"/>
      <c r="BF9" s="504"/>
      <c r="BG9" s="504"/>
      <c r="BH9" s="504"/>
      <c r="BI9" s="504"/>
      <c r="BJ9" s="504"/>
      <c r="BK9" s="504"/>
      <c r="BL9" s="504"/>
      <c r="BM9" s="505"/>
      <c r="BN9" s="469">
        <v>150067</v>
      </c>
      <c r="BO9" s="470"/>
      <c r="BP9" s="470"/>
      <c r="BQ9" s="470"/>
      <c r="BR9" s="470"/>
      <c r="BS9" s="470"/>
      <c r="BT9" s="470"/>
      <c r="BU9" s="471"/>
      <c r="BV9" s="469">
        <v>52888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28375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369841</v>
      </c>
      <c r="BO10" s="470"/>
      <c r="BP10" s="470"/>
      <c r="BQ10" s="470"/>
      <c r="BR10" s="470"/>
      <c r="BS10" s="470"/>
      <c r="BT10" s="470"/>
      <c r="BU10" s="471"/>
      <c r="BV10" s="469">
        <v>193466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281</v>
      </c>
      <c r="BO11" s="470"/>
      <c r="BP11" s="470"/>
      <c r="BQ11" s="470"/>
      <c r="BR11" s="470"/>
      <c r="BS11" s="470"/>
      <c r="BT11" s="470"/>
      <c r="BU11" s="471"/>
      <c r="BV11" s="469">
        <v>237</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26246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102</v>
      </c>
      <c r="AV12" s="502"/>
      <c r="AW12" s="502"/>
      <c r="AX12" s="502"/>
      <c r="AY12" s="503" t="s">
        <v>133</v>
      </c>
      <c r="AZ12" s="504"/>
      <c r="BA12" s="504"/>
      <c r="BB12" s="504"/>
      <c r="BC12" s="504"/>
      <c r="BD12" s="504"/>
      <c r="BE12" s="504"/>
      <c r="BF12" s="504"/>
      <c r="BG12" s="504"/>
      <c r="BH12" s="504"/>
      <c r="BI12" s="504"/>
      <c r="BJ12" s="504"/>
      <c r="BK12" s="504"/>
      <c r="BL12" s="504"/>
      <c r="BM12" s="505"/>
      <c r="BN12" s="469">
        <v>68846</v>
      </c>
      <c r="BO12" s="470"/>
      <c r="BP12" s="470"/>
      <c r="BQ12" s="470"/>
      <c r="BR12" s="470"/>
      <c r="BS12" s="470"/>
      <c r="BT12" s="470"/>
      <c r="BU12" s="471"/>
      <c r="BV12" s="469">
        <v>11842</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26187</v>
      </c>
      <c r="S13" s="554"/>
      <c r="T13" s="554"/>
      <c r="U13" s="554"/>
      <c r="V13" s="555"/>
      <c r="W13" s="485" t="s">
        <v>136</v>
      </c>
      <c r="X13" s="486"/>
      <c r="Y13" s="486"/>
      <c r="Z13" s="486"/>
      <c r="AA13" s="486"/>
      <c r="AB13" s="476"/>
      <c r="AC13" s="520">
        <v>1720</v>
      </c>
      <c r="AD13" s="521"/>
      <c r="AE13" s="521"/>
      <c r="AF13" s="521"/>
      <c r="AG13" s="563"/>
      <c r="AH13" s="520">
        <v>2024</v>
      </c>
      <c r="AI13" s="521"/>
      <c r="AJ13" s="521"/>
      <c r="AK13" s="521"/>
      <c r="AL13" s="522"/>
      <c r="AM13" s="498" t="s">
        <v>137</v>
      </c>
      <c r="AN13" s="499"/>
      <c r="AO13" s="499"/>
      <c r="AP13" s="499"/>
      <c r="AQ13" s="499"/>
      <c r="AR13" s="499"/>
      <c r="AS13" s="499"/>
      <c r="AT13" s="500"/>
      <c r="AU13" s="501" t="s">
        <v>119</v>
      </c>
      <c r="AV13" s="502"/>
      <c r="AW13" s="502"/>
      <c r="AX13" s="502"/>
      <c r="AY13" s="503" t="s">
        <v>138</v>
      </c>
      <c r="AZ13" s="504"/>
      <c r="BA13" s="504"/>
      <c r="BB13" s="504"/>
      <c r="BC13" s="504"/>
      <c r="BD13" s="504"/>
      <c r="BE13" s="504"/>
      <c r="BF13" s="504"/>
      <c r="BG13" s="504"/>
      <c r="BH13" s="504"/>
      <c r="BI13" s="504"/>
      <c r="BJ13" s="504"/>
      <c r="BK13" s="504"/>
      <c r="BL13" s="504"/>
      <c r="BM13" s="505"/>
      <c r="BN13" s="469">
        <v>451343</v>
      </c>
      <c r="BO13" s="470"/>
      <c r="BP13" s="470"/>
      <c r="BQ13" s="470"/>
      <c r="BR13" s="470"/>
      <c r="BS13" s="470"/>
      <c r="BT13" s="470"/>
      <c r="BU13" s="471"/>
      <c r="BV13" s="469">
        <v>234749</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10</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26886</v>
      </c>
      <c r="S14" s="554"/>
      <c r="T14" s="554"/>
      <c r="U14" s="554"/>
      <c r="V14" s="555"/>
      <c r="W14" s="459"/>
      <c r="X14" s="460"/>
      <c r="Y14" s="460"/>
      <c r="Z14" s="460"/>
      <c r="AA14" s="460"/>
      <c r="AB14" s="449"/>
      <c r="AC14" s="556">
        <v>13.8</v>
      </c>
      <c r="AD14" s="557"/>
      <c r="AE14" s="557"/>
      <c r="AF14" s="557"/>
      <c r="AG14" s="558"/>
      <c r="AH14" s="556">
        <v>14.6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52.7</v>
      </c>
      <c r="CU14" s="568"/>
      <c r="CV14" s="568"/>
      <c r="CW14" s="568"/>
      <c r="CX14" s="568"/>
      <c r="CY14" s="568"/>
      <c r="CZ14" s="568"/>
      <c r="DA14" s="569"/>
      <c r="DB14" s="567">
        <v>70.3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26836</v>
      </c>
      <c r="S15" s="554"/>
      <c r="T15" s="554"/>
      <c r="U15" s="554"/>
      <c r="V15" s="555"/>
      <c r="W15" s="485" t="s">
        <v>143</v>
      </c>
      <c r="X15" s="486"/>
      <c r="Y15" s="486"/>
      <c r="Z15" s="486"/>
      <c r="AA15" s="486"/>
      <c r="AB15" s="476"/>
      <c r="AC15" s="520">
        <v>2900</v>
      </c>
      <c r="AD15" s="521"/>
      <c r="AE15" s="521"/>
      <c r="AF15" s="521"/>
      <c r="AG15" s="563"/>
      <c r="AH15" s="520">
        <v>3138</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3287803</v>
      </c>
      <c r="BO15" s="433"/>
      <c r="BP15" s="433"/>
      <c r="BQ15" s="433"/>
      <c r="BR15" s="433"/>
      <c r="BS15" s="433"/>
      <c r="BT15" s="433"/>
      <c r="BU15" s="434"/>
      <c r="BV15" s="432">
        <v>3133669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23.2</v>
      </c>
      <c r="AD16" s="557"/>
      <c r="AE16" s="557"/>
      <c r="AF16" s="557"/>
      <c r="AG16" s="558"/>
      <c r="AH16" s="556">
        <v>22.6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9172596</v>
      </c>
      <c r="BO16" s="470"/>
      <c r="BP16" s="470"/>
      <c r="BQ16" s="470"/>
      <c r="BR16" s="470"/>
      <c r="BS16" s="470"/>
      <c r="BT16" s="470"/>
      <c r="BU16" s="471"/>
      <c r="BV16" s="469">
        <v>8876966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7877</v>
      </c>
      <c r="AD17" s="521"/>
      <c r="AE17" s="521"/>
      <c r="AF17" s="521"/>
      <c r="AG17" s="563"/>
      <c r="AH17" s="520">
        <v>8734</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4132774</v>
      </c>
      <c r="BO17" s="470"/>
      <c r="BP17" s="470"/>
      <c r="BQ17" s="470"/>
      <c r="BR17" s="470"/>
      <c r="BS17" s="470"/>
      <c r="BT17" s="470"/>
      <c r="BU17" s="471"/>
      <c r="BV17" s="469">
        <v>3978934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241.09</v>
      </c>
      <c r="M18" s="585"/>
      <c r="N18" s="585"/>
      <c r="O18" s="585"/>
      <c r="P18" s="585"/>
      <c r="Q18" s="585"/>
      <c r="R18" s="586"/>
      <c r="S18" s="586"/>
      <c r="T18" s="586"/>
      <c r="U18" s="586"/>
      <c r="V18" s="587"/>
      <c r="W18" s="487"/>
      <c r="X18" s="488"/>
      <c r="Y18" s="488"/>
      <c r="Z18" s="488"/>
      <c r="AA18" s="488"/>
      <c r="AB18" s="479"/>
      <c r="AC18" s="588">
        <v>63</v>
      </c>
      <c r="AD18" s="589"/>
      <c r="AE18" s="589"/>
      <c r="AF18" s="589"/>
      <c r="AG18" s="590"/>
      <c r="AH18" s="588">
        <v>62.9</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9688327</v>
      </c>
      <c r="BO18" s="470"/>
      <c r="BP18" s="470"/>
      <c r="BQ18" s="470"/>
      <c r="BR18" s="470"/>
      <c r="BS18" s="470"/>
      <c r="BT18" s="470"/>
      <c r="BU18" s="471"/>
      <c r="BV18" s="469">
        <v>9678809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104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12797310</v>
      </c>
      <c r="BO19" s="470"/>
      <c r="BP19" s="470"/>
      <c r="BQ19" s="470"/>
      <c r="BR19" s="470"/>
      <c r="BS19" s="470"/>
      <c r="BT19" s="470"/>
      <c r="BU19" s="471"/>
      <c r="BV19" s="469">
        <v>11930551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10492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13756693</v>
      </c>
      <c r="BO23" s="470"/>
      <c r="BP23" s="470"/>
      <c r="BQ23" s="470"/>
      <c r="BR23" s="470"/>
      <c r="BS23" s="470"/>
      <c r="BT23" s="470"/>
      <c r="BU23" s="471"/>
      <c r="BV23" s="469">
        <v>14370854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7000</v>
      </c>
      <c r="R24" s="521"/>
      <c r="S24" s="521"/>
      <c r="T24" s="521"/>
      <c r="U24" s="521"/>
      <c r="V24" s="563"/>
      <c r="W24" s="622"/>
      <c r="X24" s="610"/>
      <c r="Y24" s="611"/>
      <c r="Z24" s="519" t="s">
        <v>167</v>
      </c>
      <c r="AA24" s="499"/>
      <c r="AB24" s="499"/>
      <c r="AC24" s="499"/>
      <c r="AD24" s="499"/>
      <c r="AE24" s="499"/>
      <c r="AF24" s="499"/>
      <c r="AG24" s="500"/>
      <c r="AH24" s="520">
        <v>247</v>
      </c>
      <c r="AI24" s="521"/>
      <c r="AJ24" s="521"/>
      <c r="AK24" s="521"/>
      <c r="AL24" s="563"/>
      <c r="AM24" s="520">
        <v>752115</v>
      </c>
      <c r="AN24" s="521"/>
      <c r="AO24" s="521"/>
      <c r="AP24" s="521"/>
      <c r="AQ24" s="521"/>
      <c r="AR24" s="563"/>
      <c r="AS24" s="520">
        <v>3045</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9391771</v>
      </c>
      <c r="BO24" s="470"/>
      <c r="BP24" s="470"/>
      <c r="BQ24" s="470"/>
      <c r="BR24" s="470"/>
      <c r="BS24" s="470"/>
      <c r="BT24" s="470"/>
      <c r="BU24" s="471"/>
      <c r="BV24" s="469">
        <v>9751199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5710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3362030</v>
      </c>
      <c r="BO25" s="433"/>
      <c r="BP25" s="433"/>
      <c r="BQ25" s="433"/>
      <c r="BR25" s="433"/>
      <c r="BS25" s="433"/>
      <c r="BT25" s="433"/>
      <c r="BU25" s="434"/>
      <c r="BV25" s="432">
        <v>2725229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4000</v>
      </c>
      <c r="R26" s="521"/>
      <c r="S26" s="521"/>
      <c r="T26" s="521"/>
      <c r="U26" s="521"/>
      <c r="V26" s="563"/>
      <c r="W26" s="622"/>
      <c r="X26" s="610"/>
      <c r="Y26" s="611"/>
      <c r="Z26" s="519" t="s">
        <v>174</v>
      </c>
      <c r="AA26" s="632"/>
      <c r="AB26" s="632"/>
      <c r="AC26" s="632"/>
      <c r="AD26" s="632"/>
      <c r="AE26" s="632"/>
      <c r="AF26" s="632"/>
      <c r="AG26" s="633"/>
      <c r="AH26" s="520">
        <v>15</v>
      </c>
      <c r="AI26" s="521"/>
      <c r="AJ26" s="521"/>
      <c r="AK26" s="521"/>
      <c r="AL26" s="563"/>
      <c r="AM26" s="520">
        <v>49305</v>
      </c>
      <c r="AN26" s="521"/>
      <c r="AO26" s="521"/>
      <c r="AP26" s="521"/>
      <c r="AQ26" s="521"/>
      <c r="AR26" s="563"/>
      <c r="AS26" s="520">
        <v>3287</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4020</v>
      </c>
      <c r="R27" s="521"/>
      <c r="S27" s="521"/>
      <c r="T27" s="521"/>
      <c r="U27" s="521"/>
      <c r="V27" s="563"/>
      <c r="W27" s="622"/>
      <c r="X27" s="610"/>
      <c r="Y27" s="611"/>
      <c r="Z27" s="519" t="s">
        <v>177</v>
      </c>
      <c r="AA27" s="499"/>
      <c r="AB27" s="499"/>
      <c r="AC27" s="499"/>
      <c r="AD27" s="499"/>
      <c r="AE27" s="499"/>
      <c r="AF27" s="499"/>
      <c r="AG27" s="500"/>
      <c r="AH27" s="520" t="s">
        <v>171</v>
      </c>
      <c r="AI27" s="521"/>
      <c r="AJ27" s="521"/>
      <c r="AK27" s="521"/>
      <c r="AL27" s="563"/>
      <c r="AM27" s="520" t="s">
        <v>171</v>
      </c>
      <c r="AN27" s="521"/>
      <c r="AO27" s="521"/>
      <c r="AP27" s="521"/>
      <c r="AQ27" s="521"/>
      <c r="AR27" s="563"/>
      <c r="AS27" s="520" t="s">
        <v>171</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3600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1847128</v>
      </c>
      <c r="BO28" s="433"/>
      <c r="BP28" s="433"/>
      <c r="BQ28" s="433"/>
      <c r="BR28" s="433"/>
      <c r="BS28" s="433"/>
      <c r="BT28" s="433"/>
      <c r="BU28" s="434"/>
      <c r="BV28" s="432">
        <v>1346133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16</v>
      </c>
      <c r="M29" s="521"/>
      <c r="N29" s="521"/>
      <c r="O29" s="521"/>
      <c r="P29" s="563"/>
      <c r="Q29" s="520">
        <v>3440</v>
      </c>
      <c r="R29" s="521"/>
      <c r="S29" s="521"/>
      <c r="T29" s="521"/>
      <c r="U29" s="521"/>
      <c r="V29" s="563"/>
      <c r="W29" s="623"/>
      <c r="X29" s="624"/>
      <c r="Y29" s="625"/>
      <c r="Z29" s="519" t="s">
        <v>183</v>
      </c>
      <c r="AA29" s="499"/>
      <c r="AB29" s="499"/>
      <c r="AC29" s="499"/>
      <c r="AD29" s="499"/>
      <c r="AE29" s="499"/>
      <c r="AF29" s="499"/>
      <c r="AG29" s="500"/>
      <c r="AH29" s="520">
        <v>247</v>
      </c>
      <c r="AI29" s="521"/>
      <c r="AJ29" s="521"/>
      <c r="AK29" s="521"/>
      <c r="AL29" s="563"/>
      <c r="AM29" s="520">
        <v>752115</v>
      </c>
      <c r="AN29" s="521"/>
      <c r="AO29" s="521"/>
      <c r="AP29" s="521"/>
      <c r="AQ29" s="521"/>
      <c r="AR29" s="563"/>
      <c r="AS29" s="520">
        <v>3045</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567</v>
      </c>
      <c r="BO29" s="470"/>
      <c r="BP29" s="470"/>
      <c r="BQ29" s="470"/>
      <c r="BR29" s="470"/>
      <c r="BS29" s="470"/>
      <c r="BT29" s="470"/>
      <c r="BU29" s="471"/>
      <c r="BV29" s="469">
        <v>567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1270767</v>
      </c>
      <c r="BO30" s="646"/>
      <c r="BP30" s="646"/>
      <c r="BQ30" s="646"/>
      <c r="BR30" s="646"/>
      <c r="BS30" s="646"/>
      <c r="BT30" s="646"/>
      <c r="BU30" s="647"/>
      <c r="BV30" s="645">
        <v>1231879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上水道事業会計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男鹿地区消防一部事務組合（一般会計）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おが地域振興公社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診療所特別会計（一般会計）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診療所特別会計（特別会計）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ガス事業会計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男鹿地区衛生処理一部事務組合（一般会計）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秋田中央交通　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介護保険特別会計（保険事業勘定）</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八郎湖周辺清掃事務組合（一般会計）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株式会社　男鹿水族館</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介護保険特別会計（介護サービス事業勘定）</v>
      </c>
      <c r="X37" s="659"/>
      <c r="Y37" s="659"/>
      <c r="Z37" s="659"/>
      <c r="AA37" s="659"/>
      <c r="AB37" s="659"/>
      <c r="AC37" s="659"/>
      <c r="AD37" s="659"/>
      <c r="AE37" s="659"/>
      <c r="AF37" s="659"/>
      <c r="AG37" s="659"/>
      <c r="AH37" s="659"/>
      <c r="AI37" s="659"/>
      <c r="AJ37" s="659"/>
      <c r="AK37" s="659"/>
      <c r="AL37" s="214"/>
      <c r="AM37" s="658">
        <f t="shared" si="0"/>
        <v>11</v>
      </c>
      <c r="AN37" s="658"/>
      <c r="AO37" s="659" t="str">
        <f>IF('各会計、関係団体の財政状況及び健全化判断比率'!B36="","",'各会計、関係団体の財政状況及び健全化判断比率'!B36)</f>
        <v>農業集落排水事業会計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秋田県市町村総合事務組合（一般会計）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f t="shared" si="0"/>
        <v>12</v>
      </c>
      <c r="AN38" s="658"/>
      <c r="AO38" s="659" t="str">
        <f>IF('各会計、関係団体の財政状況及び健全化判断比率'!B37="","",'各会計、関係団体の財政状況及び健全化判断比率'!B37)</f>
        <v>漁業集落排水事業会計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秋田県市町村総合事務組合（交通災害共済事業等特別会計）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f t="shared" si="0"/>
        <v>13</v>
      </c>
      <c r="AN39" s="658"/>
      <c r="AO39" s="659" t="str">
        <f>IF('各会計、関係団体の財政状況及び健全化判断比率'!B38="","",'各会計、関係団体の財政状況及び健全化判断比率'!B38)</f>
        <v>男鹿みなと市民病院事業会計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秋田県市町村会館管理組合（一般会計）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秋田県後期高齢者医療広域連合（一般会計）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秋田県後期高齢者医療広域連合（後期高齢者医療特別会計）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xpZ+KokK7Qp49o8u0po9uJPnhj6y3eGlJfukLflEMWBjhzpeSp91sP+jGRMEAV+KmmUIHcQAqu2ZtRaKBeLTQQ==" saltValue="i5MQ2lb7c77JfUERkiv/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1" t="s">
        <v>574</v>
      </c>
      <c r="D34" s="1251"/>
      <c r="E34" s="1252"/>
      <c r="F34" s="32">
        <v>2.7</v>
      </c>
      <c r="G34" s="33">
        <v>2.69</v>
      </c>
      <c r="H34" s="33">
        <v>3.28</v>
      </c>
      <c r="I34" s="33">
        <v>3.87</v>
      </c>
      <c r="J34" s="34">
        <v>5.22</v>
      </c>
      <c r="K34" s="22"/>
      <c r="L34" s="22"/>
      <c r="M34" s="22"/>
      <c r="N34" s="22"/>
      <c r="O34" s="22"/>
      <c r="P34" s="22"/>
    </row>
    <row r="35" spans="1:16" ht="39" customHeight="1" x14ac:dyDescent="0.15">
      <c r="A35" s="22"/>
      <c r="B35" s="35"/>
      <c r="C35" s="1245" t="s">
        <v>575</v>
      </c>
      <c r="D35" s="1246"/>
      <c r="E35" s="1247"/>
      <c r="F35" s="36">
        <v>3.48</v>
      </c>
      <c r="G35" s="37">
        <v>3.33</v>
      </c>
      <c r="H35" s="37">
        <v>3.35</v>
      </c>
      <c r="I35" s="37">
        <v>3.24</v>
      </c>
      <c r="J35" s="38">
        <v>3.02</v>
      </c>
      <c r="K35" s="22"/>
      <c r="L35" s="22"/>
      <c r="M35" s="22"/>
      <c r="N35" s="22"/>
      <c r="O35" s="22"/>
      <c r="P35" s="22"/>
    </row>
    <row r="36" spans="1:16" ht="39" customHeight="1" x14ac:dyDescent="0.15">
      <c r="A36" s="22"/>
      <c r="B36" s="35"/>
      <c r="C36" s="1245" t="s">
        <v>576</v>
      </c>
      <c r="D36" s="1246"/>
      <c r="E36" s="1247"/>
      <c r="F36" s="36">
        <v>1.53</v>
      </c>
      <c r="G36" s="37">
        <v>1.81</v>
      </c>
      <c r="H36" s="37">
        <v>2.15</v>
      </c>
      <c r="I36" s="37">
        <v>2.27</v>
      </c>
      <c r="J36" s="38">
        <v>2.2200000000000002</v>
      </c>
      <c r="K36" s="22"/>
      <c r="L36" s="22"/>
      <c r="M36" s="22"/>
      <c r="N36" s="22"/>
      <c r="O36" s="22"/>
      <c r="P36" s="22"/>
    </row>
    <row r="37" spans="1:16" ht="39" customHeight="1" x14ac:dyDescent="0.15">
      <c r="A37" s="22"/>
      <c r="B37" s="35"/>
      <c r="C37" s="1245" t="s">
        <v>577</v>
      </c>
      <c r="D37" s="1246"/>
      <c r="E37" s="1247"/>
      <c r="F37" s="36">
        <v>0.83</v>
      </c>
      <c r="G37" s="37">
        <v>1.08</v>
      </c>
      <c r="H37" s="37">
        <v>1.35</v>
      </c>
      <c r="I37" s="37">
        <v>0.55000000000000004</v>
      </c>
      <c r="J37" s="38">
        <v>0.93</v>
      </c>
      <c r="K37" s="22"/>
      <c r="L37" s="22"/>
      <c r="M37" s="22"/>
      <c r="N37" s="22"/>
      <c r="O37" s="22"/>
      <c r="P37" s="22"/>
    </row>
    <row r="38" spans="1:16" ht="39" customHeight="1" x14ac:dyDescent="0.15">
      <c r="A38" s="22"/>
      <c r="B38" s="35"/>
      <c r="C38" s="1245" t="s">
        <v>578</v>
      </c>
      <c r="D38" s="1246"/>
      <c r="E38" s="1247"/>
      <c r="F38" s="36">
        <v>2.2799999999999998</v>
      </c>
      <c r="G38" s="37">
        <v>2.2200000000000002</v>
      </c>
      <c r="H38" s="37">
        <v>2.2599999999999998</v>
      </c>
      <c r="I38" s="37">
        <v>0.8</v>
      </c>
      <c r="J38" s="38">
        <v>0.78</v>
      </c>
      <c r="K38" s="22"/>
      <c r="L38" s="22"/>
      <c r="M38" s="22"/>
      <c r="N38" s="22"/>
      <c r="O38" s="22"/>
      <c r="P38" s="22"/>
    </row>
    <row r="39" spans="1:16" ht="39" customHeight="1" x14ac:dyDescent="0.15">
      <c r="A39" s="22"/>
      <c r="B39" s="35"/>
      <c r="C39" s="1245" t="s">
        <v>579</v>
      </c>
      <c r="D39" s="1246"/>
      <c r="E39" s="1247"/>
      <c r="F39" s="36">
        <v>0.51</v>
      </c>
      <c r="G39" s="37" t="s">
        <v>580</v>
      </c>
      <c r="H39" s="37" t="s">
        <v>581</v>
      </c>
      <c r="I39" s="37" t="s">
        <v>582</v>
      </c>
      <c r="J39" s="38">
        <v>0.28999999999999998</v>
      </c>
      <c r="K39" s="22"/>
      <c r="L39" s="22"/>
      <c r="M39" s="22"/>
      <c r="N39" s="22"/>
      <c r="O39" s="22"/>
      <c r="P39" s="22"/>
    </row>
    <row r="40" spans="1:16" ht="39" customHeight="1" x14ac:dyDescent="0.15">
      <c r="A40" s="22"/>
      <c r="B40" s="35"/>
      <c r="C40" s="1245" t="s">
        <v>583</v>
      </c>
      <c r="D40" s="1246"/>
      <c r="E40" s="1247"/>
      <c r="F40" s="36">
        <v>0.64</v>
      </c>
      <c r="G40" s="37">
        <v>0.52</v>
      </c>
      <c r="H40" s="37">
        <v>0.22</v>
      </c>
      <c r="I40" s="37">
        <v>0.18</v>
      </c>
      <c r="J40" s="38">
        <v>0.27</v>
      </c>
      <c r="K40" s="22"/>
      <c r="L40" s="22"/>
      <c r="M40" s="22"/>
      <c r="N40" s="22"/>
      <c r="O40" s="22"/>
      <c r="P40" s="22"/>
    </row>
    <row r="41" spans="1:16" ht="39" customHeight="1" x14ac:dyDescent="0.15">
      <c r="A41" s="22"/>
      <c r="B41" s="35"/>
      <c r="C41" s="1245" t="s">
        <v>584</v>
      </c>
      <c r="D41" s="1246"/>
      <c r="E41" s="1247"/>
      <c r="F41" s="36">
        <v>0.27</v>
      </c>
      <c r="G41" s="37">
        <v>0.14000000000000001</v>
      </c>
      <c r="H41" s="37">
        <v>0.13</v>
      </c>
      <c r="I41" s="37">
        <v>0.1</v>
      </c>
      <c r="J41" s="38">
        <v>0.09</v>
      </c>
      <c r="K41" s="22"/>
      <c r="L41" s="22"/>
      <c r="M41" s="22"/>
      <c r="N41" s="22"/>
      <c r="O41" s="22"/>
      <c r="P41" s="22"/>
    </row>
    <row r="42" spans="1:16" ht="39" customHeight="1" x14ac:dyDescent="0.15">
      <c r="A42" s="22"/>
      <c r="B42" s="39"/>
      <c r="C42" s="1245" t="s">
        <v>585</v>
      </c>
      <c r="D42" s="1246"/>
      <c r="E42" s="1247"/>
      <c r="F42" s="36" t="s">
        <v>526</v>
      </c>
      <c r="G42" s="37" t="s">
        <v>526</v>
      </c>
      <c r="H42" s="37" t="s">
        <v>526</v>
      </c>
      <c r="I42" s="37" t="s">
        <v>526</v>
      </c>
      <c r="J42" s="38" t="s">
        <v>526</v>
      </c>
      <c r="K42" s="22"/>
      <c r="L42" s="22"/>
      <c r="M42" s="22"/>
      <c r="N42" s="22"/>
      <c r="O42" s="22"/>
      <c r="P42" s="22"/>
    </row>
    <row r="43" spans="1:16" ht="39" customHeight="1" thickBot="1" x14ac:dyDescent="0.2">
      <c r="A43" s="22"/>
      <c r="B43" s="40"/>
      <c r="C43" s="1248" t="s">
        <v>586</v>
      </c>
      <c r="D43" s="1249"/>
      <c r="E43" s="1250"/>
      <c r="F43" s="41">
        <v>0.16</v>
      </c>
      <c r="G43" s="42">
        <v>0.13</v>
      </c>
      <c r="H43" s="42">
        <v>0.11</v>
      </c>
      <c r="I43" s="42">
        <v>0.11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jdAFsg1mBD9Dx8sa6ehiaNtpXNyOlSSMwTkoUEfntkSp5Sv3dtlT5PzYHyoMR7c7yHz9GgpXfMKorYhY/XTSA==" saltValue="yi8axWAMcjLHLtfw4Raw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1679</v>
      </c>
      <c r="L45" s="60">
        <v>1713</v>
      </c>
      <c r="M45" s="60">
        <v>1683</v>
      </c>
      <c r="N45" s="60">
        <v>1603</v>
      </c>
      <c r="O45" s="61">
        <v>1627</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526</v>
      </c>
      <c r="L46" s="64" t="s">
        <v>526</v>
      </c>
      <c r="M46" s="64" t="s">
        <v>526</v>
      </c>
      <c r="N46" s="64" t="s">
        <v>526</v>
      </c>
      <c r="O46" s="65" t="s">
        <v>526</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526</v>
      </c>
      <c r="L47" s="64" t="s">
        <v>526</v>
      </c>
      <c r="M47" s="64" t="s">
        <v>526</v>
      </c>
      <c r="N47" s="64" t="s">
        <v>526</v>
      </c>
      <c r="O47" s="65" t="s">
        <v>526</v>
      </c>
      <c r="P47" s="48"/>
      <c r="Q47" s="48"/>
      <c r="R47" s="48"/>
      <c r="S47" s="48"/>
      <c r="T47" s="48"/>
      <c r="U47" s="48"/>
    </row>
    <row r="48" spans="1:21" ht="30.75" customHeight="1" x14ac:dyDescent="0.15">
      <c r="A48" s="48"/>
      <c r="B48" s="1255"/>
      <c r="C48" s="1256"/>
      <c r="D48" s="62"/>
      <c r="E48" s="1261" t="s">
        <v>15</v>
      </c>
      <c r="F48" s="1261"/>
      <c r="G48" s="1261"/>
      <c r="H48" s="1261"/>
      <c r="I48" s="1261"/>
      <c r="J48" s="1262"/>
      <c r="K48" s="63">
        <v>825</v>
      </c>
      <c r="L48" s="64">
        <v>812</v>
      </c>
      <c r="M48" s="64">
        <v>761</v>
      </c>
      <c r="N48" s="64">
        <v>775</v>
      </c>
      <c r="O48" s="65">
        <v>778</v>
      </c>
      <c r="P48" s="48"/>
      <c r="Q48" s="48"/>
      <c r="R48" s="48"/>
      <c r="S48" s="48"/>
      <c r="T48" s="48"/>
      <c r="U48" s="48"/>
    </row>
    <row r="49" spans="1:21" ht="30.75" customHeight="1" x14ac:dyDescent="0.15">
      <c r="A49" s="48"/>
      <c r="B49" s="1255"/>
      <c r="C49" s="1256"/>
      <c r="D49" s="62"/>
      <c r="E49" s="1261" t="s">
        <v>16</v>
      </c>
      <c r="F49" s="1261"/>
      <c r="G49" s="1261"/>
      <c r="H49" s="1261"/>
      <c r="I49" s="1261"/>
      <c r="J49" s="1262"/>
      <c r="K49" s="63">
        <v>160</v>
      </c>
      <c r="L49" s="64">
        <v>179</v>
      </c>
      <c r="M49" s="64">
        <v>183</v>
      </c>
      <c r="N49" s="64">
        <v>182</v>
      </c>
      <c r="O49" s="65">
        <v>189</v>
      </c>
      <c r="P49" s="48"/>
      <c r="Q49" s="48"/>
      <c r="R49" s="48"/>
      <c r="S49" s="48"/>
      <c r="T49" s="48"/>
      <c r="U49" s="48"/>
    </row>
    <row r="50" spans="1:21" ht="30.75" customHeight="1" x14ac:dyDescent="0.15">
      <c r="A50" s="48"/>
      <c r="B50" s="1255"/>
      <c r="C50" s="1256"/>
      <c r="D50" s="62"/>
      <c r="E50" s="1261" t="s">
        <v>17</v>
      </c>
      <c r="F50" s="1261"/>
      <c r="G50" s="1261"/>
      <c r="H50" s="1261"/>
      <c r="I50" s="1261"/>
      <c r="J50" s="1262"/>
      <c r="K50" s="63">
        <v>41</v>
      </c>
      <c r="L50" s="64">
        <v>39</v>
      </c>
      <c r="M50" s="64">
        <v>39</v>
      </c>
      <c r="N50" s="64">
        <v>35</v>
      </c>
      <c r="O50" s="65">
        <v>29</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526</v>
      </c>
      <c r="L51" s="64" t="s">
        <v>526</v>
      </c>
      <c r="M51" s="64" t="s">
        <v>526</v>
      </c>
      <c r="N51" s="64" t="s">
        <v>526</v>
      </c>
      <c r="O51" s="65" t="s">
        <v>526</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1788</v>
      </c>
      <c r="L52" s="64">
        <v>1828</v>
      </c>
      <c r="M52" s="64">
        <v>1829</v>
      </c>
      <c r="N52" s="64">
        <v>1790</v>
      </c>
      <c r="O52" s="65">
        <v>1794</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917</v>
      </c>
      <c r="L53" s="69">
        <v>915</v>
      </c>
      <c r="M53" s="69">
        <v>837</v>
      </c>
      <c r="N53" s="69">
        <v>805</v>
      </c>
      <c r="O53" s="70">
        <v>829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612</v>
      </c>
      <c r="L57" s="84" t="s">
        <v>526</v>
      </c>
      <c r="M57" s="84" t="s">
        <v>526</v>
      </c>
      <c r="N57" s="84" t="s">
        <v>526</v>
      </c>
      <c r="O57" s="85" t="s">
        <v>526</v>
      </c>
    </row>
    <row r="58" spans="1:21" ht="31.5" customHeight="1" thickBot="1" x14ac:dyDescent="0.2">
      <c r="B58" s="1271"/>
      <c r="C58" s="1272"/>
      <c r="D58" s="1276" t="s">
        <v>27</v>
      </c>
      <c r="E58" s="1277"/>
      <c r="F58" s="1277"/>
      <c r="G58" s="1277"/>
      <c r="H58" s="1277"/>
      <c r="I58" s="1277"/>
      <c r="J58" s="1278"/>
      <c r="K58" s="86" t="s">
        <v>526</v>
      </c>
      <c r="L58" s="87" t="s">
        <v>526</v>
      </c>
      <c r="M58" s="87" t="s">
        <v>526</v>
      </c>
      <c r="N58" s="87" t="s">
        <v>526</v>
      </c>
      <c r="O58" s="88" t="s">
        <v>526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BrzO4pia7xtJob3fQVEY8KI3+jQ+pmsGXv1clEB0t8tl4FfGkoxFmgbqMcNSyP3s+sduectIaOoCz8thbc/g==" saltValue="LQ6V2Zf/VVlOSfHAAMlO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9" t="s">
        <v>30</v>
      </c>
      <c r="C41" s="1280"/>
      <c r="D41" s="102"/>
      <c r="E41" s="1285" t="s">
        <v>31</v>
      </c>
      <c r="F41" s="1285"/>
      <c r="G41" s="1285"/>
      <c r="H41" s="1286"/>
      <c r="I41" s="103">
        <v>16082</v>
      </c>
      <c r="J41" s="104">
        <v>15674</v>
      </c>
      <c r="K41" s="104">
        <v>15195</v>
      </c>
      <c r="L41" s="104">
        <v>14371</v>
      </c>
      <c r="M41" s="105">
        <v>13757</v>
      </c>
    </row>
    <row r="42" spans="2:13" ht="27.75" customHeight="1" x14ac:dyDescent="0.15">
      <c r="B42" s="1281"/>
      <c r="C42" s="1282"/>
      <c r="D42" s="106"/>
      <c r="E42" s="1287" t="s">
        <v>32</v>
      </c>
      <c r="F42" s="1287"/>
      <c r="G42" s="1287"/>
      <c r="H42" s="1288"/>
      <c r="I42" s="107">
        <v>330</v>
      </c>
      <c r="J42" s="108">
        <v>353</v>
      </c>
      <c r="K42" s="108">
        <v>338</v>
      </c>
      <c r="L42" s="108">
        <v>316</v>
      </c>
      <c r="M42" s="109">
        <v>287</v>
      </c>
    </row>
    <row r="43" spans="2:13" ht="27.75" customHeight="1" x14ac:dyDescent="0.15">
      <c r="B43" s="1281"/>
      <c r="C43" s="1282"/>
      <c r="D43" s="106"/>
      <c r="E43" s="1287" t="s">
        <v>33</v>
      </c>
      <c r="F43" s="1287"/>
      <c r="G43" s="1287"/>
      <c r="H43" s="1288"/>
      <c r="I43" s="107">
        <v>11749</v>
      </c>
      <c r="J43" s="108">
        <v>10849</v>
      </c>
      <c r="K43" s="108">
        <v>9902</v>
      </c>
      <c r="L43" s="108">
        <v>9226</v>
      </c>
      <c r="M43" s="109">
        <v>8694</v>
      </c>
    </row>
    <row r="44" spans="2:13" ht="27.75" customHeight="1" x14ac:dyDescent="0.15">
      <c r="B44" s="1281"/>
      <c r="C44" s="1282"/>
      <c r="D44" s="106"/>
      <c r="E44" s="1287" t="s">
        <v>34</v>
      </c>
      <c r="F44" s="1287"/>
      <c r="G44" s="1287"/>
      <c r="H44" s="1288"/>
      <c r="I44" s="107">
        <v>895</v>
      </c>
      <c r="J44" s="108">
        <v>808</v>
      </c>
      <c r="K44" s="108">
        <v>700</v>
      </c>
      <c r="L44" s="108">
        <v>573</v>
      </c>
      <c r="M44" s="109">
        <v>425</v>
      </c>
    </row>
    <row r="45" spans="2:13" ht="27.75" customHeight="1" x14ac:dyDescent="0.15">
      <c r="B45" s="1281"/>
      <c r="C45" s="1282"/>
      <c r="D45" s="106"/>
      <c r="E45" s="1287" t="s">
        <v>35</v>
      </c>
      <c r="F45" s="1287"/>
      <c r="G45" s="1287"/>
      <c r="H45" s="1288"/>
      <c r="I45" s="107">
        <v>2352</v>
      </c>
      <c r="J45" s="108">
        <v>1943</v>
      </c>
      <c r="K45" s="108">
        <v>1600</v>
      </c>
      <c r="L45" s="108">
        <v>1486</v>
      </c>
      <c r="M45" s="109">
        <v>1502</v>
      </c>
    </row>
    <row r="46" spans="2:13" ht="27.75" customHeight="1" x14ac:dyDescent="0.15">
      <c r="B46" s="1281"/>
      <c r="C46" s="1282"/>
      <c r="D46" s="110"/>
      <c r="E46" s="1287" t="s">
        <v>36</v>
      </c>
      <c r="F46" s="1287"/>
      <c r="G46" s="1287"/>
      <c r="H46" s="1288"/>
      <c r="I46" s="107" t="s">
        <v>526</v>
      </c>
      <c r="J46" s="108" t="s">
        <v>526</v>
      </c>
      <c r="K46" s="108" t="s">
        <v>526</v>
      </c>
      <c r="L46" s="108" t="s">
        <v>526</v>
      </c>
      <c r="M46" s="109" t="s">
        <v>526</v>
      </c>
    </row>
    <row r="47" spans="2:13" ht="27.75" customHeight="1" x14ac:dyDescent="0.15">
      <c r="B47" s="1281"/>
      <c r="C47" s="1282"/>
      <c r="D47" s="111"/>
      <c r="E47" s="1289" t="s">
        <v>37</v>
      </c>
      <c r="F47" s="1290"/>
      <c r="G47" s="1290"/>
      <c r="H47" s="1291"/>
      <c r="I47" s="107" t="s">
        <v>526</v>
      </c>
      <c r="J47" s="108" t="s">
        <v>526</v>
      </c>
      <c r="K47" s="108" t="s">
        <v>526</v>
      </c>
      <c r="L47" s="108" t="s">
        <v>526</v>
      </c>
      <c r="M47" s="109" t="s">
        <v>526</v>
      </c>
    </row>
    <row r="48" spans="2:13" ht="27.75" customHeight="1" x14ac:dyDescent="0.15">
      <c r="B48" s="1281"/>
      <c r="C48" s="1282"/>
      <c r="D48" s="106"/>
      <c r="E48" s="1287" t="s">
        <v>38</v>
      </c>
      <c r="F48" s="1287"/>
      <c r="G48" s="1287"/>
      <c r="H48" s="1288"/>
      <c r="I48" s="107" t="s">
        <v>526</v>
      </c>
      <c r="J48" s="108" t="s">
        <v>526</v>
      </c>
      <c r="K48" s="108" t="s">
        <v>526</v>
      </c>
      <c r="L48" s="108" t="s">
        <v>526</v>
      </c>
      <c r="M48" s="109" t="s">
        <v>526</v>
      </c>
    </row>
    <row r="49" spans="2:13" ht="27.75" customHeight="1" x14ac:dyDescent="0.15">
      <c r="B49" s="1283"/>
      <c r="C49" s="1284"/>
      <c r="D49" s="106"/>
      <c r="E49" s="1287" t="s">
        <v>39</v>
      </c>
      <c r="F49" s="1287"/>
      <c r="G49" s="1287"/>
      <c r="H49" s="1288"/>
      <c r="I49" s="107" t="s">
        <v>526</v>
      </c>
      <c r="J49" s="108" t="s">
        <v>526</v>
      </c>
      <c r="K49" s="108" t="s">
        <v>526</v>
      </c>
      <c r="L49" s="108" t="s">
        <v>526</v>
      </c>
      <c r="M49" s="109" t="s">
        <v>526</v>
      </c>
    </row>
    <row r="50" spans="2:13" ht="27.75" customHeight="1" x14ac:dyDescent="0.15">
      <c r="B50" s="1292" t="s">
        <v>40</v>
      </c>
      <c r="C50" s="1293"/>
      <c r="D50" s="112"/>
      <c r="E50" s="1287" t="s">
        <v>41</v>
      </c>
      <c r="F50" s="1287"/>
      <c r="G50" s="1287"/>
      <c r="H50" s="1288"/>
      <c r="I50" s="107">
        <v>939</v>
      </c>
      <c r="J50" s="108">
        <v>874</v>
      </c>
      <c r="K50" s="108">
        <v>1140</v>
      </c>
      <c r="L50" s="108">
        <v>2042</v>
      </c>
      <c r="M50" s="109">
        <v>2657</v>
      </c>
    </row>
    <row r="51" spans="2:13" ht="27.75" customHeight="1" x14ac:dyDescent="0.15">
      <c r="B51" s="1281"/>
      <c r="C51" s="1282"/>
      <c r="D51" s="106"/>
      <c r="E51" s="1287" t="s">
        <v>42</v>
      </c>
      <c r="F51" s="1287"/>
      <c r="G51" s="1287"/>
      <c r="H51" s="1288"/>
      <c r="I51" s="107">
        <v>419</v>
      </c>
      <c r="J51" s="108">
        <v>379</v>
      </c>
      <c r="K51" s="108">
        <v>347</v>
      </c>
      <c r="L51" s="108">
        <v>331</v>
      </c>
      <c r="M51" s="109">
        <v>313</v>
      </c>
    </row>
    <row r="52" spans="2:13" ht="27.75" customHeight="1" x14ac:dyDescent="0.15">
      <c r="B52" s="1283"/>
      <c r="C52" s="1284"/>
      <c r="D52" s="106"/>
      <c r="E52" s="1287" t="s">
        <v>43</v>
      </c>
      <c r="F52" s="1287"/>
      <c r="G52" s="1287"/>
      <c r="H52" s="1288"/>
      <c r="I52" s="107">
        <v>19705</v>
      </c>
      <c r="J52" s="108">
        <v>19224</v>
      </c>
      <c r="K52" s="108">
        <v>18507</v>
      </c>
      <c r="L52" s="108">
        <v>17704</v>
      </c>
      <c r="M52" s="109">
        <v>17156</v>
      </c>
    </row>
    <row r="53" spans="2:13" ht="27.75" customHeight="1" thickBot="1" x14ac:dyDescent="0.2">
      <c r="B53" s="1294" t="s">
        <v>44</v>
      </c>
      <c r="C53" s="1295"/>
      <c r="D53" s="113"/>
      <c r="E53" s="1296" t="s">
        <v>45</v>
      </c>
      <c r="F53" s="1296"/>
      <c r="G53" s="1296"/>
      <c r="H53" s="1297"/>
      <c r="I53" s="114">
        <v>10344</v>
      </c>
      <c r="J53" s="115">
        <v>9150</v>
      </c>
      <c r="K53" s="115">
        <v>7741</v>
      </c>
      <c r="L53" s="115">
        <v>5895</v>
      </c>
      <c r="M53" s="116">
        <v>4539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dTkyojBg+3mY+2WBM2jLCqF07Ns4O6D2vlD37aQUU3DuyR1rC5Tw7xkJKjXwoDSwU7EGmwOFT7/ZQSm53dqg==" saltValue="RPlWJysIjW899hbwc7/I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6" t="s">
        <v>48</v>
      </c>
      <c r="D55" s="1306"/>
      <c r="E55" s="1307"/>
      <c r="F55" s="128">
        <v>995</v>
      </c>
      <c r="G55" s="128">
        <v>1346</v>
      </c>
      <c r="H55" s="129">
        <v>1847</v>
      </c>
    </row>
    <row r="56" spans="2:8" ht="52.5" customHeight="1" x14ac:dyDescent="0.15">
      <c r="B56" s="130"/>
      <c r="C56" s="1308" t="s">
        <v>49</v>
      </c>
      <c r="D56" s="1308"/>
      <c r="E56" s="1309"/>
      <c r="F56" s="131">
        <v>1</v>
      </c>
      <c r="G56" s="131">
        <v>1</v>
      </c>
      <c r="H56" s="132">
        <v>1</v>
      </c>
    </row>
    <row r="57" spans="2:8" ht="53.25" customHeight="1" x14ac:dyDescent="0.15">
      <c r="B57" s="130"/>
      <c r="C57" s="1310" t="s">
        <v>50</v>
      </c>
      <c r="D57" s="1310"/>
      <c r="E57" s="1311"/>
      <c r="F57" s="133">
        <v>1163</v>
      </c>
      <c r="G57" s="133">
        <v>1232</v>
      </c>
      <c r="H57" s="134">
        <v>1271</v>
      </c>
    </row>
    <row r="58" spans="2:8" ht="45.75" customHeight="1" x14ac:dyDescent="0.15">
      <c r="B58" s="135"/>
      <c r="C58" s="1298" t="s">
        <v>593</v>
      </c>
      <c r="D58" s="1299"/>
      <c r="E58" s="1300"/>
      <c r="F58" s="136">
        <v>1023</v>
      </c>
      <c r="G58" s="136">
        <v>1017</v>
      </c>
      <c r="H58" s="137">
        <v>959</v>
      </c>
    </row>
    <row r="59" spans="2:8" ht="45.75" customHeight="1" x14ac:dyDescent="0.15">
      <c r="B59" s="135"/>
      <c r="C59" s="1298" t="s">
        <v>594</v>
      </c>
      <c r="D59" s="1299"/>
      <c r="E59" s="1300"/>
      <c r="F59" s="136">
        <v>117</v>
      </c>
      <c r="G59" s="136">
        <v>203</v>
      </c>
      <c r="H59" s="137">
        <v>289</v>
      </c>
    </row>
    <row r="60" spans="2:8" ht="45.75" customHeight="1" x14ac:dyDescent="0.15">
      <c r="B60" s="135"/>
      <c r="C60" s="1298" t="s">
        <v>595</v>
      </c>
      <c r="D60" s="1299"/>
      <c r="E60" s="1300"/>
      <c r="F60" s="136" t="s">
        <v>598</v>
      </c>
      <c r="G60" s="136">
        <v>7</v>
      </c>
      <c r="H60" s="137">
        <v>19</v>
      </c>
    </row>
    <row r="61" spans="2:8" ht="45.75" customHeight="1" x14ac:dyDescent="0.15">
      <c r="B61" s="135"/>
      <c r="C61" s="1298" t="s">
        <v>596</v>
      </c>
      <c r="D61" s="1299"/>
      <c r="E61" s="1300"/>
      <c r="F61" s="136">
        <v>3</v>
      </c>
      <c r="G61" s="136">
        <v>3</v>
      </c>
      <c r="H61" s="137">
        <v>3</v>
      </c>
    </row>
    <row r="62" spans="2:8" ht="45.75" customHeight="1" thickBot="1" x14ac:dyDescent="0.2">
      <c r="B62" s="138"/>
      <c r="C62" s="1301" t="s">
        <v>597</v>
      </c>
      <c r="D62" s="1302"/>
      <c r="E62" s="1303"/>
      <c r="F62" s="139">
        <v>9</v>
      </c>
      <c r="G62" s="139">
        <v>2</v>
      </c>
      <c r="H62" s="140" t="s">
        <v>598</v>
      </c>
    </row>
    <row r="63" spans="2:8" ht="52.5" customHeight="1" thickBot="1" x14ac:dyDescent="0.2">
      <c r="B63" s="141"/>
      <c r="C63" s="1304" t="s">
        <v>51</v>
      </c>
      <c r="D63" s="1304"/>
      <c r="E63" s="1305"/>
      <c r="F63" s="142">
        <v>2158</v>
      </c>
      <c r="G63" s="142">
        <v>2579</v>
      </c>
      <c r="H63" s="143">
        <v>3118</v>
      </c>
    </row>
    <row r="64" spans="2:8" ht="15" customHeight="1" x14ac:dyDescent="0.15"/>
  </sheetData>
  <sheetProtection algorithmName="SHA-512" hashValue="uqPEsrf6IFCR7iooZ5IKSWfYlR6GQq21AiCVTRC58d4zdDwuZhUkqva5HRaYf9eWoftNvPJr3p79z+eb89uzRg==" saltValue="pSG1nXbLvP7b0WqSbNXt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567</v>
      </c>
      <c r="BQ50" s="1325"/>
      <c r="BR50" s="1325"/>
      <c r="BS50" s="1325"/>
      <c r="BT50" s="1325"/>
      <c r="BU50" s="1325"/>
      <c r="BV50" s="1325"/>
      <c r="BW50" s="1325"/>
      <c r="BX50" s="1325" t="s">
        <v>568</v>
      </c>
      <c r="BY50" s="1325"/>
      <c r="BZ50" s="1325"/>
      <c r="CA50" s="1325"/>
      <c r="CB50" s="1325"/>
      <c r="CC50" s="1325"/>
      <c r="CD50" s="1325"/>
      <c r="CE50" s="1325"/>
      <c r="CF50" s="1325" t="s">
        <v>569</v>
      </c>
      <c r="CG50" s="1325"/>
      <c r="CH50" s="1325"/>
      <c r="CI50" s="1325"/>
      <c r="CJ50" s="1325"/>
      <c r="CK50" s="1325"/>
      <c r="CL50" s="1325"/>
      <c r="CM50" s="1325"/>
      <c r="CN50" s="1325" t="s">
        <v>570</v>
      </c>
      <c r="CO50" s="1325"/>
      <c r="CP50" s="1325"/>
      <c r="CQ50" s="1325"/>
      <c r="CR50" s="1325"/>
      <c r="CS50" s="1325"/>
      <c r="CT50" s="1325"/>
      <c r="CU50" s="1325"/>
      <c r="CV50" s="1325" t="s">
        <v>571</v>
      </c>
      <c r="CW50" s="1325"/>
      <c r="CX50" s="1325"/>
      <c r="CY50" s="1325"/>
      <c r="CZ50" s="1325"/>
      <c r="DA50" s="1325"/>
      <c r="DB50" s="1325"/>
      <c r="DC50" s="1325"/>
    </row>
    <row r="51" spans="1:109" ht="13.5" customHeight="1" x14ac:dyDescent="0.15">
      <c r="B51" s="397"/>
      <c r="G51" s="1332"/>
      <c r="H51" s="1332"/>
      <c r="I51" s="1330"/>
      <c r="J51" s="1330"/>
      <c r="K51" s="1327"/>
      <c r="L51" s="1327"/>
      <c r="M51" s="1327"/>
      <c r="N51" s="1327"/>
      <c r="AM51" s="406"/>
      <c r="AN51" s="1328" t="s">
        <v>617</v>
      </c>
      <c r="AO51" s="1328"/>
      <c r="AP51" s="1328"/>
      <c r="AQ51" s="1328"/>
      <c r="AR51" s="1328"/>
      <c r="AS51" s="1328"/>
      <c r="AT51" s="1328"/>
      <c r="AU51" s="1328"/>
      <c r="AV51" s="1328"/>
      <c r="AW51" s="1328"/>
      <c r="AX51" s="1328"/>
      <c r="AY51" s="1328"/>
      <c r="AZ51" s="1328"/>
      <c r="BA51" s="1328"/>
      <c r="BB51" s="1328" t="s">
        <v>618</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9"/>
      <c r="CG51" s="1326"/>
      <c r="CH51" s="1326"/>
      <c r="CI51" s="1326"/>
      <c r="CJ51" s="1326"/>
      <c r="CK51" s="1326"/>
      <c r="CL51" s="1326"/>
      <c r="CM51" s="1326"/>
      <c r="CN51" s="1326">
        <v>70.3</v>
      </c>
      <c r="CO51" s="1326"/>
      <c r="CP51" s="1326"/>
      <c r="CQ51" s="1326"/>
      <c r="CR51" s="1326"/>
      <c r="CS51" s="1326"/>
      <c r="CT51" s="1326"/>
      <c r="CU51" s="1326"/>
      <c r="CV51" s="1326">
        <v>52.7</v>
      </c>
      <c r="CW51" s="1326"/>
      <c r="CX51" s="1326"/>
      <c r="CY51" s="1326"/>
      <c r="CZ51" s="1326"/>
      <c r="DA51" s="1326"/>
      <c r="DB51" s="1326"/>
      <c r="DC51" s="1326"/>
    </row>
    <row r="52" spans="1:109" x14ac:dyDescent="0.15">
      <c r="B52" s="397"/>
      <c r="G52" s="1332"/>
      <c r="H52" s="1332"/>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2"/>
      <c r="H53" s="1332"/>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619</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9"/>
      <c r="CG53" s="1326"/>
      <c r="CH53" s="1326"/>
      <c r="CI53" s="1326"/>
      <c r="CJ53" s="1326"/>
      <c r="CK53" s="1326"/>
      <c r="CL53" s="1326"/>
      <c r="CM53" s="1326"/>
      <c r="CN53" s="1326">
        <v>57.7</v>
      </c>
      <c r="CO53" s="1326"/>
      <c r="CP53" s="1326"/>
      <c r="CQ53" s="1326"/>
      <c r="CR53" s="1326"/>
      <c r="CS53" s="1326"/>
      <c r="CT53" s="1326"/>
      <c r="CU53" s="1326"/>
      <c r="CV53" s="1326">
        <v>59.3</v>
      </c>
      <c r="CW53" s="1326"/>
      <c r="CX53" s="1326"/>
      <c r="CY53" s="1326"/>
      <c r="CZ53" s="1326"/>
      <c r="DA53" s="1326"/>
      <c r="DB53" s="1326"/>
      <c r="DC53" s="1326"/>
    </row>
    <row r="54" spans="1:109" x14ac:dyDescent="0.15">
      <c r="A54" s="405"/>
      <c r="B54" s="397"/>
      <c r="G54" s="1332"/>
      <c r="H54" s="1332"/>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1"/>
      <c r="H55" s="1321"/>
      <c r="I55" s="1321"/>
      <c r="J55" s="1321"/>
      <c r="K55" s="1327"/>
      <c r="L55" s="1327"/>
      <c r="M55" s="1327"/>
      <c r="N55" s="1327"/>
      <c r="AN55" s="1325" t="s">
        <v>620</v>
      </c>
      <c r="AO55" s="1325"/>
      <c r="AP55" s="1325"/>
      <c r="AQ55" s="1325"/>
      <c r="AR55" s="1325"/>
      <c r="AS55" s="1325"/>
      <c r="AT55" s="1325"/>
      <c r="AU55" s="1325"/>
      <c r="AV55" s="1325"/>
      <c r="AW55" s="1325"/>
      <c r="AX55" s="1325"/>
      <c r="AY55" s="1325"/>
      <c r="AZ55" s="1325"/>
      <c r="BA55" s="1325"/>
      <c r="BB55" s="1328" t="s">
        <v>618</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9"/>
      <c r="CG55" s="1326"/>
      <c r="CH55" s="1326"/>
      <c r="CI55" s="1326"/>
      <c r="CJ55" s="1326"/>
      <c r="CK55" s="1326"/>
      <c r="CL55" s="1326"/>
      <c r="CM55" s="1326"/>
      <c r="CN55" s="1326">
        <v>49</v>
      </c>
      <c r="CO55" s="1326"/>
      <c r="CP55" s="1326"/>
      <c r="CQ55" s="1326"/>
      <c r="CR55" s="1326"/>
      <c r="CS55" s="1326"/>
      <c r="CT55" s="1326"/>
      <c r="CU55" s="1326"/>
      <c r="CV55" s="1326">
        <v>41.3</v>
      </c>
      <c r="CW55" s="1326"/>
      <c r="CX55" s="1326"/>
      <c r="CY55" s="1326"/>
      <c r="CZ55" s="1326"/>
      <c r="DA55" s="1326"/>
      <c r="DB55" s="1326"/>
      <c r="DC55" s="1326"/>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1"/>
      <c r="H57" s="1321"/>
      <c r="I57" s="1331"/>
      <c r="J57" s="1331"/>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619</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9"/>
      <c r="CG57" s="1326"/>
      <c r="CH57" s="1326"/>
      <c r="CI57" s="1326"/>
      <c r="CJ57" s="1326"/>
      <c r="CK57" s="1326"/>
      <c r="CL57" s="1326"/>
      <c r="CM57" s="1326"/>
      <c r="CN57" s="1326">
        <v>61</v>
      </c>
      <c r="CO57" s="1326"/>
      <c r="CP57" s="1326"/>
      <c r="CQ57" s="1326"/>
      <c r="CR57" s="1326"/>
      <c r="CS57" s="1326"/>
      <c r="CT57" s="1326"/>
      <c r="CU57" s="1326"/>
      <c r="CV57" s="1326">
        <v>63</v>
      </c>
      <c r="CW57" s="1326"/>
      <c r="CX57" s="1326"/>
      <c r="CY57" s="1326"/>
      <c r="CZ57" s="1326"/>
      <c r="DA57" s="1326"/>
      <c r="DB57" s="1326"/>
      <c r="DC57" s="1326"/>
      <c r="DD57" s="410"/>
      <c r="DE57" s="409"/>
    </row>
    <row r="58" spans="1:109" s="405" customFormat="1" x14ac:dyDescent="0.15">
      <c r="A58" s="390"/>
      <c r="B58" s="409"/>
      <c r="G58" s="1321"/>
      <c r="H58" s="1321"/>
      <c r="I58" s="1331"/>
      <c r="J58" s="1331"/>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622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567</v>
      </c>
      <c r="BQ72" s="1325"/>
      <c r="BR72" s="1325"/>
      <c r="BS72" s="1325"/>
      <c r="BT72" s="1325"/>
      <c r="BU72" s="1325"/>
      <c r="BV72" s="1325"/>
      <c r="BW72" s="1325"/>
      <c r="BX72" s="1325" t="s">
        <v>568</v>
      </c>
      <c r="BY72" s="1325"/>
      <c r="BZ72" s="1325"/>
      <c r="CA72" s="1325"/>
      <c r="CB72" s="1325"/>
      <c r="CC72" s="1325"/>
      <c r="CD72" s="1325"/>
      <c r="CE72" s="1325"/>
      <c r="CF72" s="1325" t="s">
        <v>569</v>
      </c>
      <c r="CG72" s="1325"/>
      <c r="CH72" s="1325"/>
      <c r="CI72" s="1325"/>
      <c r="CJ72" s="1325"/>
      <c r="CK72" s="1325"/>
      <c r="CL72" s="1325"/>
      <c r="CM72" s="1325"/>
      <c r="CN72" s="1325" t="s">
        <v>570</v>
      </c>
      <c r="CO72" s="1325"/>
      <c r="CP72" s="1325"/>
      <c r="CQ72" s="1325"/>
      <c r="CR72" s="1325"/>
      <c r="CS72" s="1325"/>
      <c r="CT72" s="1325"/>
      <c r="CU72" s="1325"/>
      <c r="CV72" s="1325" t="s">
        <v>571</v>
      </c>
      <c r="CW72" s="1325"/>
      <c r="CX72" s="1325"/>
      <c r="CY72" s="1325"/>
      <c r="CZ72" s="1325"/>
      <c r="DA72" s="1325"/>
      <c r="DB72" s="1325"/>
      <c r="DC72" s="1325"/>
    </row>
    <row r="73" spans="2:107" x14ac:dyDescent="0.15">
      <c r="B73" s="397"/>
      <c r="G73" s="1332"/>
      <c r="H73" s="1332"/>
      <c r="I73" s="1332"/>
      <c r="J73" s="1332"/>
      <c r="K73" s="1333"/>
      <c r="L73" s="1333"/>
      <c r="M73" s="1333"/>
      <c r="N73" s="1333"/>
      <c r="AM73" s="406"/>
      <c r="AN73" s="1328" t="s">
        <v>617</v>
      </c>
      <c r="AO73" s="1328"/>
      <c r="AP73" s="1328"/>
      <c r="AQ73" s="1328"/>
      <c r="AR73" s="1328"/>
      <c r="AS73" s="1328"/>
      <c r="AT73" s="1328"/>
      <c r="AU73" s="1328"/>
      <c r="AV73" s="1328"/>
      <c r="AW73" s="1328"/>
      <c r="AX73" s="1328"/>
      <c r="AY73" s="1328"/>
      <c r="AZ73" s="1328"/>
      <c r="BA73" s="1328"/>
      <c r="BB73" s="1328" t="s">
        <v>618</v>
      </c>
      <c r="BC73" s="1328"/>
      <c r="BD73" s="1328"/>
      <c r="BE73" s="1328"/>
      <c r="BF73" s="1328"/>
      <c r="BG73" s="1328"/>
      <c r="BH73" s="1328"/>
      <c r="BI73" s="1328"/>
      <c r="BJ73" s="1328"/>
      <c r="BK73" s="1328"/>
      <c r="BL73" s="1328"/>
      <c r="BM73" s="1328"/>
      <c r="BN73" s="1328"/>
      <c r="BO73" s="1328"/>
      <c r="BP73" s="1326">
        <v>117</v>
      </c>
      <c r="BQ73" s="1326"/>
      <c r="BR73" s="1326"/>
      <c r="BS73" s="1326"/>
      <c r="BT73" s="1326"/>
      <c r="BU73" s="1326"/>
      <c r="BV73" s="1326"/>
      <c r="BW73" s="1326"/>
      <c r="BX73" s="1326">
        <v>105.7</v>
      </c>
      <c r="BY73" s="1326"/>
      <c r="BZ73" s="1326"/>
      <c r="CA73" s="1326"/>
      <c r="CB73" s="1326"/>
      <c r="CC73" s="1326"/>
      <c r="CD73" s="1326"/>
      <c r="CE73" s="1326"/>
      <c r="CF73" s="1326">
        <v>90.5</v>
      </c>
      <c r="CG73" s="1326"/>
      <c r="CH73" s="1326"/>
      <c r="CI73" s="1326"/>
      <c r="CJ73" s="1326"/>
      <c r="CK73" s="1326"/>
      <c r="CL73" s="1326"/>
      <c r="CM73" s="1326"/>
      <c r="CN73" s="1326">
        <v>70.3</v>
      </c>
      <c r="CO73" s="1326"/>
      <c r="CP73" s="1326"/>
      <c r="CQ73" s="1326"/>
      <c r="CR73" s="1326"/>
      <c r="CS73" s="1326"/>
      <c r="CT73" s="1326"/>
      <c r="CU73" s="1326"/>
      <c r="CV73" s="1326">
        <v>52.7</v>
      </c>
      <c r="CW73" s="1326"/>
      <c r="CX73" s="1326"/>
      <c r="CY73" s="1326"/>
      <c r="CZ73" s="1326"/>
      <c r="DA73" s="1326"/>
      <c r="DB73" s="1326"/>
      <c r="DC73" s="1326"/>
    </row>
    <row r="74" spans="2:107" x14ac:dyDescent="0.15">
      <c r="B74" s="397"/>
      <c r="G74" s="1332"/>
      <c r="H74" s="1332"/>
      <c r="I74" s="1332"/>
      <c r="J74" s="1332"/>
      <c r="K74" s="1333"/>
      <c r="L74" s="1333"/>
      <c r="M74" s="1333"/>
      <c r="N74" s="1333"/>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2"/>
      <c r="H75" s="1332"/>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623</v>
      </c>
      <c r="BC75" s="1328"/>
      <c r="BD75" s="1328"/>
      <c r="BE75" s="1328"/>
      <c r="BF75" s="1328"/>
      <c r="BG75" s="1328"/>
      <c r="BH75" s="1328"/>
      <c r="BI75" s="1328"/>
      <c r="BJ75" s="1328"/>
      <c r="BK75" s="1328"/>
      <c r="BL75" s="1328"/>
      <c r="BM75" s="1328"/>
      <c r="BN75" s="1328"/>
      <c r="BO75" s="1328"/>
      <c r="BP75" s="1326">
        <v>11.2</v>
      </c>
      <c r="BQ75" s="1326"/>
      <c r="BR75" s="1326"/>
      <c r="BS75" s="1326"/>
      <c r="BT75" s="1326"/>
      <c r="BU75" s="1326"/>
      <c r="BV75" s="1326"/>
      <c r="BW75" s="1326"/>
      <c r="BX75" s="1326">
        <v>10.7</v>
      </c>
      <c r="BY75" s="1326"/>
      <c r="BZ75" s="1326"/>
      <c r="CA75" s="1326"/>
      <c r="CB75" s="1326"/>
      <c r="CC75" s="1326"/>
      <c r="CD75" s="1326"/>
      <c r="CE75" s="1326"/>
      <c r="CF75" s="1326">
        <v>10.199999999999999</v>
      </c>
      <c r="CG75" s="1326"/>
      <c r="CH75" s="1326"/>
      <c r="CI75" s="1326"/>
      <c r="CJ75" s="1326"/>
      <c r="CK75" s="1326"/>
      <c r="CL75" s="1326"/>
      <c r="CM75" s="1326"/>
      <c r="CN75" s="1326">
        <v>10</v>
      </c>
      <c r="CO75" s="1326"/>
      <c r="CP75" s="1326"/>
      <c r="CQ75" s="1326"/>
      <c r="CR75" s="1326"/>
      <c r="CS75" s="1326"/>
      <c r="CT75" s="1326"/>
      <c r="CU75" s="1326"/>
      <c r="CV75" s="1326">
        <v>9.6</v>
      </c>
      <c r="CW75" s="1326"/>
      <c r="CX75" s="1326"/>
      <c r="CY75" s="1326"/>
      <c r="CZ75" s="1326"/>
      <c r="DA75" s="1326"/>
      <c r="DB75" s="1326"/>
      <c r="DC75" s="1326"/>
    </row>
    <row r="76" spans="2:107" x14ac:dyDescent="0.15">
      <c r="B76" s="397"/>
      <c r="G76" s="1332"/>
      <c r="H76" s="1332"/>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1"/>
      <c r="H77" s="1321"/>
      <c r="I77" s="1321"/>
      <c r="J77" s="1321"/>
      <c r="K77" s="1333"/>
      <c r="L77" s="1333"/>
      <c r="M77" s="1333"/>
      <c r="N77" s="1333"/>
      <c r="AN77" s="1325" t="s">
        <v>620</v>
      </c>
      <c r="AO77" s="1325"/>
      <c r="AP77" s="1325"/>
      <c r="AQ77" s="1325"/>
      <c r="AR77" s="1325"/>
      <c r="AS77" s="1325"/>
      <c r="AT77" s="1325"/>
      <c r="AU77" s="1325"/>
      <c r="AV77" s="1325"/>
      <c r="AW77" s="1325"/>
      <c r="AX77" s="1325"/>
      <c r="AY77" s="1325"/>
      <c r="AZ77" s="1325"/>
      <c r="BA77" s="1325"/>
      <c r="BB77" s="1328" t="s">
        <v>618</v>
      </c>
      <c r="BC77" s="1328"/>
      <c r="BD77" s="1328"/>
      <c r="BE77" s="1328"/>
      <c r="BF77" s="1328"/>
      <c r="BG77" s="1328"/>
      <c r="BH77" s="1328"/>
      <c r="BI77" s="1328"/>
      <c r="BJ77" s="1328"/>
      <c r="BK77" s="1328"/>
      <c r="BL77" s="1328"/>
      <c r="BM77" s="1328"/>
      <c r="BN77" s="1328"/>
      <c r="BO77" s="1328"/>
      <c r="BP77" s="1326">
        <v>54.6</v>
      </c>
      <c r="BQ77" s="1326"/>
      <c r="BR77" s="1326"/>
      <c r="BS77" s="1326"/>
      <c r="BT77" s="1326"/>
      <c r="BU77" s="1326"/>
      <c r="BV77" s="1326"/>
      <c r="BW77" s="1326"/>
      <c r="BX77" s="1326">
        <v>53.2</v>
      </c>
      <c r="BY77" s="1326"/>
      <c r="BZ77" s="1326"/>
      <c r="CA77" s="1326"/>
      <c r="CB77" s="1326"/>
      <c r="CC77" s="1326"/>
      <c r="CD77" s="1326"/>
      <c r="CE77" s="1326"/>
      <c r="CF77" s="1326">
        <v>47.9</v>
      </c>
      <c r="CG77" s="1326"/>
      <c r="CH77" s="1326"/>
      <c r="CI77" s="1326"/>
      <c r="CJ77" s="1326"/>
      <c r="CK77" s="1326"/>
      <c r="CL77" s="1326"/>
      <c r="CM77" s="1326"/>
      <c r="CN77" s="1326">
        <v>49</v>
      </c>
      <c r="CO77" s="1326"/>
      <c r="CP77" s="1326"/>
      <c r="CQ77" s="1326"/>
      <c r="CR77" s="1326"/>
      <c r="CS77" s="1326"/>
      <c r="CT77" s="1326"/>
      <c r="CU77" s="1326"/>
      <c r="CV77" s="1326">
        <v>41.3</v>
      </c>
      <c r="CW77" s="1326"/>
      <c r="CX77" s="1326"/>
      <c r="CY77" s="1326"/>
      <c r="CZ77" s="1326"/>
      <c r="DA77" s="1326"/>
      <c r="DB77" s="1326"/>
      <c r="DC77" s="1326"/>
    </row>
    <row r="78" spans="2:107" x14ac:dyDescent="0.15">
      <c r="B78" s="397"/>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623</v>
      </c>
      <c r="BC79" s="1328"/>
      <c r="BD79" s="1328"/>
      <c r="BE79" s="1328"/>
      <c r="BF79" s="1328"/>
      <c r="BG79" s="1328"/>
      <c r="BH79" s="1328"/>
      <c r="BI79" s="1328"/>
      <c r="BJ79" s="1328"/>
      <c r="BK79" s="1328"/>
      <c r="BL79" s="1328"/>
      <c r="BM79" s="1328"/>
      <c r="BN79" s="1328"/>
      <c r="BO79" s="1328"/>
      <c r="BP79" s="1326">
        <v>10</v>
      </c>
      <c r="BQ79" s="1326"/>
      <c r="BR79" s="1326"/>
      <c r="BS79" s="1326"/>
      <c r="BT79" s="1326"/>
      <c r="BU79" s="1326"/>
      <c r="BV79" s="1326"/>
      <c r="BW79" s="1326"/>
      <c r="BX79" s="1326">
        <v>9.8000000000000007</v>
      </c>
      <c r="BY79" s="1326"/>
      <c r="BZ79" s="1326"/>
      <c r="CA79" s="1326"/>
      <c r="CB79" s="1326"/>
      <c r="CC79" s="1326"/>
      <c r="CD79" s="1326"/>
      <c r="CE79" s="1326"/>
      <c r="CF79" s="1326">
        <v>9.6</v>
      </c>
      <c r="CG79" s="1326"/>
      <c r="CH79" s="1326"/>
      <c r="CI79" s="1326"/>
      <c r="CJ79" s="1326"/>
      <c r="CK79" s="1326"/>
      <c r="CL79" s="1326"/>
      <c r="CM79" s="1326"/>
      <c r="CN79" s="1326">
        <v>9.5</v>
      </c>
      <c r="CO79" s="1326"/>
      <c r="CP79" s="1326"/>
      <c r="CQ79" s="1326"/>
      <c r="CR79" s="1326"/>
      <c r="CS79" s="1326"/>
      <c r="CT79" s="1326"/>
      <c r="CU79" s="1326"/>
      <c r="CV79" s="1326">
        <v>9.1999999999999993</v>
      </c>
      <c r="CW79" s="1326"/>
      <c r="CX79" s="1326"/>
      <c r="CY79" s="1326"/>
      <c r="CZ79" s="1326"/>
      <c r="DA79" s="1326"/>
      <c r="DB79" s="1326"/>
      <c r="DC79" s="1326"/>
    </row>
    <row r="80" spans="2:107" x14ac:dyDescent="0.15">
      <c r="B80" s="397"/>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q8VI1JLu9Yj8rP5xXfM7dJnZX8BXtQUCBwgsdUTTSFMsw++FZZows07G+aNt3/rVu8wZj4/MN/m0Zl0t/wJgg==" saltValue="Jl2K/EHfW+74G00FHlt4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QaOKxhyMD1CHDg/txUHFcyaJtQx0RNWQ7vaUnXZfTom1qu4+pvJ98s7zJhZNYbnkaExBjxF8BPWcCoxYtX6tCg==" saltValue="swmqjMbruEV4Fg1j7yw+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LGGtq8iqXR6YRTribPGGo5xMcZYWfZq3/ikvrlsSGe0kYOiArDsAdgr/CS7t8OzPV7UDlPWdnfMEaBuDvm4HGg==" saltValue="z2TOHp7VpYh1XLDuxoBq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61808</v>
      </c>
      <c r="E3" s="162"/>
      <c r="F3" s="163">
        <v>83280</v>
      </c>
      <c r="G3" s="164"/>
      <c r="H3" s="165"/>
    </row>
    <row r="4" spans="1:8" x14ac:dyDescent="0.15">
      <c r="A4" s="166"/>
      <c r="B4" s="167"/>
      <c r="C4" s="168"/>
      <c r="D4" s="169">
        <v>24593</v>
      </c>
      <c r="E4" s="170"/>
      <c r="F4" s="171">
        <v>43123</v>
      </c>
      <c r="G4" s="172"/>
      <c r="H4" s="173"/>
    </row>
    <row r="5" spans="1:8" x14ac:dyDescent="0.15">
      <c r="A5" s="154" t="s">
        <v>559</v>
      </c>
      <c r="B5" s="159"/>
      <c r="C5" s="160"/>
      <c r="D5" s="161">
        <v>78932</v>
      </c>
      <c r="E5" s="162"/>
      <c r="F5" s="163">
        <v>88968</v>
      </c>
      <c r="G5" s="164"/>
      <c r="H5" s="165"/>
    </row>
    <row r="6" spans="1:8" x14ac:dyDescent="0.15">
      <c r="A6" s="166"/>
      <c r="B6" s="167"/>
      <c r="C6" s="168"/>
      <c r="D6" s="169">
        <v>27854</v>
      </c>
      <c r="E6" s="170"/>
      <c r="F6" s="171">
        <v>45482</v>
      </c>
      <c r="G6" s="172"/>
      <c r="H6" s="173"/>
    </row>
    <row r="7" spans="1:8" x14ac:dyDescent="0.15">
      <c r="A7" s="154" t="s">
        <v>560</v>
      </c>
      <c r="B7" s="159"/>
      <c r="C7" s="160"/>
      <c r="D7" s="161">
        <v>51726</v>
      </c>
      <c r="E7" s="162"/>
      <c r="F7" s="163">
        <v>85173</v>
      </c>
      <c r="G7" s="164"/>
      <c r="H7" s="165"/>
    </row>
    <row r="8" spans="1:8" x14ac:dyDescent="0.15">
      <c r="A8" s="166"/>
      <c r="B8" s="167"/>
      <c r="C8" s="168"/>
      <c r="D8" s="169">
        <v>20592</v>
      </c>
      <c r="E8" s="170"/>
      <c r="F8" s="171">
        <v>43913</v>
      </c>
      <c r="G8" s="172"/>
      <c r="H8" s="173"/>
    </row>
    <row r="9" spans="1:8" x14ac:dyDescent="0.15">
      <c r="A9" s="154" t="s">
        <v>561</v>
      </c>
      <c r="B9" s="159"/>
      <c r="C9" s="160"/>
      <c r="D9" s="161">
        <v>28472</v>
      </c>
      <c r="E9" s="162"/>
      <c r="F9" s="163">
        <v>94081</v>
      </c>
      <c r="G9" s="164"/>
      <c r="H9" s="165"/>
    </row>
    <row r="10" spans="1:8" x14ac:dyDescent="0.15">
      <c r="A10" s="166"/>
      <c r="B10" s="167"/>
      <c r="C10" s="168"/>
      <c r="D10" s="169">
        <v>17102</v>
      </c>
      <c r="E10" s="170"/>
      <c r="F10" s="171">
        <v>48949</v>
      </c>
      <c r="G10" s="172"/>
      <c r="H10" s="173"/>
    </row>
    <row r="11" spans="1:8" x14ac:dyDescent="0.15">
      <c r="A11" s="154" t="s">
        <v>562</v>
      </c>
      <c r="B11" s="159"/>
      <c r="C11" s="160"/>
      <c r="D11" s="161">
        <v>46475</v>
      </c>
      <c r="E11" s="162"/>
      <c r="F11" s="163">
        <v>92632</v>
      </c>
      <c r="G11" s="164"/>
      <c r="H11" s="165"/>
    </row>
    <row r="12" spans="1:8" x14ac:dyDescent="0.15">
      <c r="A12" s="166"/>
      <c r="B12" s="167"/>
      <c r="C12" s="174"/>
      <c r="D12" s="169">
        <v>27296</v>
      </c>
      <c r="E12" s="170"/>
      <c r="F12" s="171">
        <v>47978</v>
      </c>
      <c r="G12" s="172"/>
      <c r="H12" s="173"/>
    </row>
    <row r="13" spans="1:8" x14ac:dyDescent="0.15">
      <c r="A13" s="154"/>
      <c r="B13" s="159"/>
      <c r="C13" s="175"/>
      <c r="D13" s="176">
        <v>53483</v>
      </c>
      <c r="E13" s="177"/>
      <c r="F13" s="178">
        <v>88827</v>
      </c>
      <c r="G13" s="179"/>
      <c r="H13" s="165"/>
    </row>
    <row r="14" spans="1:8" x14ac:dyDescent="0.15">
      <c r="A14" s="166"/>
      <c r="B14" s="167"/>
      <c r="C14" s="168"/>
      <c r="D14" s="169">
        <v>23487</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2.59</v>
      </c>
      <c r="C19" s="180">
        <f>ROUND(VALUE(SUBSTITUTE(実質収支比率等に係る経年分析!G$48,"▲","-")),2)</f>
        <v>2.58</v>
      </c>
      <c r="D19" s="180">
        <f>ROUND(VALUE(SUBSTITUTE(実質収支比率等に係る経年分析!H$48,"▲","-")),2)</f>
        <v>3.28</v>
      </c>
      <c r="E19" s="180">
        <f>ROUND(VALUE(SUBSTITUTE(実質収支比率等に係る経年分析!I$48,"▲","-")),2)</f>
        <v>3.87</v>
      </c>
      <c r="F19" s="180">
        <f>ROUND(VALUE(SUBSTITUTE(実質収支比率等に係る経年分析!J$48,"▲","-")),2)</f>
        <v>5.23</v>
      </c>
    </row>
    <row r="20" spans="1:11" x14ac:dyDescent="0.15">
      <c r="A20" s="180" t="s">
        <v>55</v>
      </c>
      <c r="B20" s="180">
        <f>ROUND(VALUE(SUBSTITUTE(実質収支比率等に係る経年分析!F$47,"▲","-")),2)</f>
        <v>8.3800000000000008</v>
      </c>
      <c r="C20" s="180">
        <f>ROUND(VALUE(SUBSTITUTE(実質収支比率等に係る経年分析!G$47,"▲","-")),2)</f>
        <v>8.06</v>
      </c>
      <c r="D20" s="180">
        <f>ROUND(VALUE(SUBSTITUTE(実質収支比率等に係る経年分析!H$47,"▲","-")),2)</f>
        <v>9.64</v>
      </c>
      <c r="E20" s="180">
        <f>ROUND(VALUE(SUBSTITUTE(実質収支比率等に係る経年分析!I$47,"▲","-")),2)</f>
        <v>13.31</v>
      </c>
      <c r="F20" s="180">
        <f>ROUND(VALUE(SUBSTITUTE(実質収支比率等に係る経年分析!J$47,"▲","-")),2)</f>
        <v>17.829999999999998</v>
      </c>
    </row>
    <row r="21" spans="1:11" x14ac:dyDescent="0.15">
      <c r="A21" s="180" t="s">
        <v>56</v>
      </c>
      <c r="B21" s="180">
        <f>IF(ISNUMBER(VALUE(SUBSTITUTE(実質収支比率等に係る経年分析!F$49,"▲","-"))),ROUND(VALUE(SUBSTITUTE(実質収支比率等に係る経年分析!F$49,"▲","-")),2),NA())</f>
        <v>-3.67</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2.3199999999999998</v>
      </c>
      <c r="F21" s="180">
        <f>IF(ISNUMBER(VALUE(SUBSTITUTE(実質収支比率等に係る経年分析!J$49,"▲","-"))),ROUND(VALUE(SUBSTITUTE(実質収支比率等に係る経年分析!J$49,"▲","-")),2),NA())</f>
        <v>4.3600000000000003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男鹿みなと市民病院事業会計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f>IF(ROUND(VALUE(SUBSTITUTE(連結実質赤字比率に係る赤字・黒字の構成分析!G$39,"▲", "-")), 2) &lt; 0, ABS(ROUND(VALUE(SUBSTITUTE(連結実質赤字比率に係る赤字・黒字の構成分析!G$39,"▲", "-")), 2)), NA())</f>
        <v>0.19</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0.3</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0.05</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2.2799999999999998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2.2200000000000002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2.2599999999999998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ガス事業会計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2.2200000000000002</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1788</v>
      </c>
      <c r="E42" s="182"/>
      <c r="F42" s="182"/>
      <c r="G42" s="182">
        <f>'実質公債費比率（分子）の構造'!L$52</f>
        <v>1828</v>
      </c>
      <c r="H42" s="182"/>
      <c r="I42" s="182"/>
      <c r="J42" s="182">
        <f>'実質公債費比率（分子）の構造'!M$52</f>
        <v>1829</v>
      </c>
      <c r="K42" s="182"/>
      <c r="L42" s="182"/>
      <c r="M42" s="182">
        <f>'実質公債費比率（分子）の構造'!N$52</f>
        <v>1790</v>
      </c>
      <c r="N42" s="182"/>
      <c r="O42" s="182"/>
      <c r="P42" s="182">
        <f>'実質公債費比率（分子）の構造'!O$52</f>
        <v>1794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41</v>
      </c>
      <c r="C44" s="182"/>
      <c r="D44" s="182"/>
      <c r="E44" s="182">
        <f>'実質公債費比率（分子）の構造'!L$50</f>
        <v>39</v>
      </c>
      <c r="F44" s="182"/>
      <c r="G44" s="182"/>
      <c r="H44" s="182">
        <f>'実質公債費比率（分子）の構造'!M$50</f>
        <v>39</v>
      </c>
      <c r="I44" s="182"/>
      <c r="J44" s="182"/>
      <c r="K44" s="182">
        <f>'実質公債費比率（分子）の構造'!N$50</f>
        <v>35</v>
      </c>
      <c r="L44" s="182"/>
      <c r="M44" s="182"/>
      <c r="N44" s="182">
        <f>'実質公債費比率（分子）の構造'!O$50</f>
        <v>29</v>
      </c>
      <c r="O44" s="182"/>
      <c r="P44" s="182"/>
    </row>
    <row r="45" spans="1:16" x14ac:dyDescent="0.15">
      <c r="A45" s="182" t="s">
        <v>66</v>
      </c>
      <c r="B45" s="182">
        <f>'実質公債費比率（分子）の構造'!K$49</f>
        <v>160</v>
      </c>
      <c r="C45" s="182"/>
      <c r="D45" s="182"/>
      <c r="E45" s="182">
        <f>'実質公債費比率（分子）の構造'!L$49</f>
        <v>179</v>
      </c>
      <c r="F45" s="182"/>
      <c r="G45" s="182"/>
      <c r="H45" s="182">
        <f>'実質公債費比率（分子）の構造'!M$49</f>
        <v>183</v>
      </c>
      <c r="I45" s="182"/>
      <c r="J45" s="182"/>
      <c r="K45" s="182">
        <f>'実質公債費比率（分子）の構造'!N$49</f>
        <v>182</v>
      </c>
      <c r="L45" s="182"/>
      <c r="M45" s="182"/>
      <c r="N45" s="182">
        <f>'実質公債費比率（分子）の構造'!O$49</f>
        <v>189</v>
      </c>
      <c r="O45" s="182"/>
      <c r="P45" s="182"/>
    </row>
    <row r="46" spans="1:16" x14ac:dyDescent="0.15">
      <c r="A46" s="182" t="s">
        <v>67</v>
      </c>
      <c r="B46" s="182">
        <f>'実質公債費比率（分子）の構造'!K$48</f>
        <v>825</v>
      </c>
      <c r="C46" s="182"/>
      <c r="D46" s="182"/>
      <c r="E46" s="182">
        <f>'実質公債費比率（分子）の構造'!L$48</f>
        <v>812</v>
      </c>
      <c r="F46" s="182"/>
      <c r="G46" s="182"/>
      <c r="H46" s="182">
        <f>'実質公債費比率（分子）の構造'!M$48</f>
        <v>761</v>
      </c>
      <c r="I46" s="182"/>
      <c r="J46" s="182"/>
      <c r="K46" s="182">
        <f>'実質公債費比率（分子）の構造'!N$48</f>
        <v>775</v>
      </c>
      <c r="L46" s="182"/>
      <c r="M46" s="182"/>
      <c r="N46" s="182">
        <f>'実質公債費比率（分子）の構造'!O$48</f>
        <v>778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1679</v>
      </c>
      <c r="C49" s="182"/>
      <c r="D49" s="182"/>
      <c r="E49" s="182">
        <f>'実質公債費比率（分子）の構造'!L$45</f>
        <v>1713</v>
      </c>
      <c r="F49" s="182"/>
      <c r="G49" s="182"/>
      <c r="H49" s="182">
        <f>'実質公債費比率（分子）の構造'!M$45</f>
        <v>1683</v>
      </c>
      <c r="I49" s="182"/>
      <c r="J49" s="182"/>
      <c r="K49" s="182">
        <f>'実質公債費比率（分子）の構造'!N$45</f>
        <v>1603</v>
      </c>
      <c r="L49" s="182"/>
      <c r="M49" s="182"/>
      <c r="N49" s="182">
        <f>'実質公債費比率（分子）の構造'!O$45</f>
        <v>1627</v>
      </c>
      <c r="O49" s="182"/>
      <c r="P49" s="182"/>
    </row>
    <row r="50" spans="1:16" x14ac:dyDescent="0.15">
      <c r="A50" s="182" t="s">
        <v>71</v>
      </c>
      <c r="B50" s="182" t="e">
        <f>NA()</f>
        <v>#N/A</v>
      </c>
      <c r="C50" s="182">
        <f>IF(ISNUMBER('実質公債費比率（分子）の構造'!K$53),'実質公債費比率（分子）の構造'!K$53,NA())</f>
        <v>917</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837</v>
      </c>
      <c r="J50" s="182" t="e">
        <f>NA()</f>
        <v>#N/A</v>
      </c>
      <c r="K50" s="182" t="e">
        <f>NA()</f>
        <v>#N/A</v>
      </c>
      <c r="L50" s="182">
        <f>IF(ISNUMBER('実質公債費比率（分子）の構造'!N$53),'実質公債費比率（分子）の構造'!N$53,NA())</f>
        <v>805</v>
      </c>
      <c r="M50" s="182" t="e">
        <f>NA()</f>
        <v>#N/A</v>
      </c>
      <c r="N50" s="182" t="e">
        <f>NA()</f>
        <v>#N/A</v>
      </c>
      <c r="O50" s="182">
        <f>IF(ISNUMBER('実質公債費比率（分子）の構造'!O$53),'実質公債費比率（分子）の構造'!O$53,NA())</f>
        <v>829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19705</v>
      </c>
      <c r="E56" s="181"/>
      <c r="F56" s="181"/>
      <c r="G56" s="181">
        <f>'将来負担比率（分子）の構造'!J$52</f>
        <v>19224</v>
      </c>
      <c r="H56" s="181"/>
      <c r="I56" s="181"/>
      <c r="J56" s="181">
        <f>'将来負担比率（分子）の構造'!K$52</f>
        <v>18507</v>
      </c>
      <c r="K56" s="181"/>
      <c r="L56" s="181"/>
      <c r="M56" s="181">
        <f>'将来負担比率（分子）の構造'!L$52</f>
        <v>17704</v>
      </c>
      <c r="N56" s="181"/>
      <c r="O56" s="181"/>
      <c r="P56" s="181">
        <f>'将来負担比率（分子）の構造'!M$52</f>
        <v>17156</v>
      </c>
    </row>
    <row r="57" spans="1:16" x14ac:dyDescent="0.15">
      <c r="A57" s="181" t="s">
        <v>42</v>
      </c>
      <c r="B57" s="181"/>
      <c r="C57" s="181"/>
      <c r="D57" s="181">
        <f>'将来負担比率（分子）の構造'!I$51</f>
        <v>419</v>
      </c>
      <c r="E57" s="181"/>
      <c r="F57" s="181"/>
      <c r="G57" s="181">
        <f>'将来負担比率（分子）の構造'!J$51</f>
        <v>379</v>
      </c>
      <c r="H57" s="181"/>
      <c r="I57" s="181"/>
      <c r="J57" s="181">
        <f>'将来負担比率（分子）の構造'!K$51</f>
        <v>347</v>
      </c>
      <c r="K57" s="181"/>
      <c r="L57" s="181"/>
      <c r="M57" s="181">
        <f>'将来負担比率（分子）の構造'!L$51</f>
        <v>331</v>
      </c>
      <c r="N57" s="181"/>
      <c r="O57" s="181"/>
      <c r="P57" s="181">
        <f>'将来負担比率（分子）の構造'!M$51</f>
        <v>313</v>
      </c>
    </row>
    <row r="58" spans="1:16" x14ac:dyDescent="0.15">
      <c r="A58" s="181" t="s">
        <v>41</v>
      </c>
      <c r="B58" s="181"/>
      <c r="C58" s="181"/>
      <c r="D58" s="181">
        <f>'将来負担比率（分子）の構造'!I$50</f>
        <v>939</v>
      </c>
      <c r="E58" s="181"/>
      <c r="F58" s="181"/>
      <c r="G58" s="181">
        <f>'将来負担比率（分子）の構造'!J$50</f>
        <v>874</v>
      </c>
      <c r="H58" s="181"/>
      <c r="I58" s="181"/>
      <c r="J58" s="181">
        <f>'将来負担比率（分子）の構造'!K$50</f>
        <v>1140</v>
      </c>
      <c r="K58" s="181"/>
      <c r="L58" s="181"/>
      <c r="M58" s="181">
        <f>'将来負担比率（分子）の構造'!L$50</f>
        <v>2042</v>
      </c>
      <c r="N58" s="181"/>
      <c r="O58" s="181"/>
      <c r="P58" s="181">
        <f>'将来負担比率（分子）の構造'!M$50</f>
        <v>2657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2352</v>
      </c>
      <c r="C62" s="181"/>
      <c r="D62" s="181"/>
      <c r="E62" s="181">
        <f>'将来負担比率（分子）の構造'!J$45</f>
        <v>1943</v>
      </c>
      <c r="F62" s="181"/>
      <c r="G62" s="181"/>
      <c r="H62" s="181">
        <f>'将来負担比率（分子）の構造'!K$45</f>
        <v>1600</v>
      </c>
      <c r="I62" s="181"/>
      <c r="J62" s="181"/>
      <c r="K62" s="181">
        <f>'将来負担比率（分子）の構造'!L$45</f>
        <v>1486</v>
      </c>
      <c r="L62" s="181"/>
      <c r="M62" s="181"/>
      <c r="N62" s="181">
        <f>'将来負担比率（分子）の構造'!M$45</f>
        <v>1502</v>
      </c>
      <c r="O62" s="181"/>
      <c r="P62" s="181"/>
    </row>
    <row r="63" spans="1:16" x14ac:dyDescent="0.15">
      <c r="A63" s="181" t="s">
        <v>34</v>
      </c>
      <c r="B63" s="181">
        <f>'将来負担比率（分子）の構造'!I$44</f>
        <v>895</v>
      </c>
      <c r="C63" s="181"/>
      <c r="D63" s="181"/>
      <c r="E63" s="181">
        <f>'将来負担比率（分子）の構造'!J$44</f>
        <v>808</v>
      </c>
      <c r="F63" s="181"/>
      <c r="G63" s="181"/>
      <c r="H63" s="181">
        <f>'将来負担比率（分子）の構造'!K$44</f>
        <v>700</v>
      </c>
      <c r="I63" s="181"/>
      <c r="J63" s="181"/>
      <c r="K63" s="181">
        <f>'将来負担比率（分子）の構造'!L$44</f>
        <v>573</v>
      </c>
      <c r="L63" s="181"/>
      <c r="M63" s="181"/>
      <c r="N63" s="181">
        <f>'将来負担比率（分子）の構造'!M$44</f>
        <v>425</v>
      </c>
      <c r="O63" s="181"/>
      <c r="P63" s="181"/>
    </row>
    <row r="64" spans="1:16" x14ac:dyDescent="0.15">
      <c r="A64" s="181" t="s">
        <v>33</v>
      </c>
      <c r="B64" s="181">
        <f>'将来負担比率（分子）の構造'!I$43</f>
        <v>11749</v>
      </c>
      <c r="C64" s="181"/>
      <c r="D64" s="181"/>
      <c r="E64" s="181">
        <f>'将来負担比率（分子）の構造'!J$43</f>
        <v>10849</v>
      </c>
      <c r="F64" s="181"/>
      <c r="G64" s="181"/>
      <c r="H64" s="181">
        <f>'将来負担比率（分子）の構造'!K$43</f>
        <v>9902</v>
      </c>
      <c r="I64" s="181"/>
      <c r="J64" s="181"/>
      <c r="K64" s="181">
        <f>'将来負担比率（分子）の構造'!L$43</f>
        <v>9226</v>
      </c>
      <c r="L64" s="181"/>
      <c r="M64" s="181"/>
      <c r="N64" s="181">
        <f>'将来負担比率（分子）の構造'!M$43</f>
        <v>8694</v>
      </c>
      <c r="O64" s="181"/>
      <c r="P64" s="181"/>
    </row>
    <row r="65" spans="1:16" x14ac:dyDescent="0.15">
      <c r="A65" s="181" t="s">
        <v>32</v>
      </c>
      <c r="B65" s="181">
        <f>'将来負担比率（分子）の構造'!I$42</f>
        <v>330</v>
      </c>
      <c r="C65" s="181"/>
      <c r="D65" s="181"/>
      <c r="E65" s="181">
        <f>'将来負担比率（分子）の構造'!J$42</f>
        <v>353</v>
      </c>
      <c r="F65" s="181"/>
      <c r="G65" s="181"/>
      <c r="H65" s="181">
        <f>'将来負担比率（分子）の構造'!K$42</f>
        <v>338</v>
      </c>
      <c r="I65" s="181"/>
      <c r="J65" s="181"/>
      <c r="K65" s="181">
        <f>'将来負担比率（分子）の構造'!L$42</f>
        <v>316</v>
      </c>
      <c r="L65" s="181"/>
      <c r="M65" s="181"/>
      <c r="N65" s="181">
        <f>'将来負担比率（分子）の構造'!M$42</f>
        <v>287</v>
      </c>
      <c r="O65" s="181"/>
      <c r="P65" s="181"/>
    </row>
    <row r="66" spans="1:16" x14ac:dyDescent="0.15">
      <c r="A66" s="181" t="s">
        <v>31</v>
      </c>
      <c r="B66" s="181">
        <f>'将来負担比率（分子）の構造'!I$41</f>
        <v>16082</v>
      </c>
      <c r="C66" s="181"/>
      <c r="D66" s="181"/>
      <c r="E66" s="181">
        <f>'将来負担比率（分子）の構造'!J$41</f>
        <v>15674</v>
      </c>
      <c r="F66" s="181"/>
      <c r="G66" s="181"/>
      <c r="H66" s="181">
        <f>'将来負担比率（分子）の構造'!K$41</f>
        <v>15195</v>
      </c>
      <c r="I66" s="181"/>
      <c r="J66" s="181"/>
      <c r="K66" s="181">
        <f>'将来負担比率（分子）の構造'!L$41</f>
        <v>14371</v>
      </c>
      <c r="L66" s="181"/>
      <c r="M66" s="181"/>
      <c r="N66" s="181">
        <f>'将来負担比率（分子）の構造'!M$41</f>
        <v>13757</v>
      </c>
      <c r="O66" s="181"/>
      <c r="P66" s="181"/>
    </row>
    <row r="67" spans="1:16" x14ac:dyDescent="0.15">
      <c r="A67" s="181" t="s">
        <v>75</v>
      </c>
      <c r="B67" s="181" t="e">
        <f>NA()</f>
        <v>#N/A</v>
      </c>
      <c r="C67" s="181">
        <f>IF(ISNUMBER('将来負担比率（分子）の構造'!I$53), IF('将来負担比率（分子）の構造'!I$53 &lt; 0, 0, '将来負担比率（分子）の構造'!I$53), NA())</f>
        <v>10344</v>
      </c>
      <c r="D67" s="181" t="e">
        <f>NA()</f>
        <v>#N/A</v>
      </c>
      <c r="E67" s="181" t="e">
        <f>NA()</f>
        <v>#N/A</v>
      </c>
      <c r="F67" s="181">
        <f>IF(ISNUMBER('将来負担比率（分子）の構造'!J$53), IF('将来負担比率（分子）の構造'!J$53 &lt; 0, 0, '将来負担比率（分子）の構造'!J$53), NA())</f>
        <v>9150</v>
      </c>
      <c r="G67" s="181" t="e">
        <f>NA()</f>
        <v>#N/A</v>
      </c>
      <c r="H67" s="181" t="e">
        <f>NA()</f>
        <v>#N/A</v>
      </c>
      <c r="I67" s="181">
        <f>IF(ISNUMBER('将来負担比率（分子）の構造'!K$53), IF('将来負担比率（分子）の構造'!K$53 &lt; 0, 0, '将来負担比率（分子）の構造'!K$53), NA())</f>
        <v>7741</v>
      </c>
      <c r="J67" s="181" t="e">
        <f>NA()</f>
        <v>#N/A</v>
      </c>
      <c r="K67" s="181" t="e">
        <f>NA()</f>
        <v>#N/A</v>
      </c>
      <c r="L67" s="181">
        <f>IF(ISNUMBER('将来負担比率（分子）の構造'!L$53), IF('将来負担比率（分子）の構造'!L$53 &lt; 0, 0, '将来負担比率（分子）の構造'!L$53), NA())</f>
        <v>5895</v>
      </c>
      <c r="M67" s="181" t="e">
        <f>NA()</f>
        <v>#N/A</v>
      </c>
      <c r="N67" s="181" t="e">
        <f>NA()</f>
        <v>#N/A</v>
      </c>
      <c r="O67" s="181">
        <f>IF(ISNUMBER('将来負担比率（分子）の構造'!M$53), IF('将来負担比率（分子）の構造'!M$53 &lt; 0, 0, '将来負担比率（分子）の構造'!M$53), NA())</f>
        <v>4539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995</v>
      </c>
      <c r="C72" s="185">
        <f>基金残高に係る経年分析!G55</f>
        <v>1346</v>
      </c>
      <c r="D72" s="185">
        <f>基金残高に係る経年分析!H55</f>
        <v>1847</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1163</v>
      </c>
      <c r="C74" s="185">
        <f>基金残高に係る経年分析!G57</f>
        <v>1232</v>
      </c>
      <c r="D74" s="185">
        <f>基金残高に係る経年分析!H57</f>
        <v>1271</v>
      </c>
    </row>
  </sheetData>
  <sheetProtection algorithmName="SHA-512" hashValue="+U20IKo2BvfrysyGEkqC6UTHkViMS4wCZrv4Tn9VWLND4CksptE0AT/+PqxHkwwKxZHJjdEzpGj+YerJ4zGQYQ==" saltValue="prOvD7MkOOUprKHYndVn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3287978</v>
      </c>
      <c r="S5" s="675"/>
      <c r="T5" s="675"/>
      <c r="U5" s="675"/>
      <c r="V5" s="675"/>
      <c r="W5" s="675"/>
      <c r="X5" s="675"/>
      <c r="Y5" s="676"/>
      <c r="Z5" s="677">
        <v>16.7</v>
      </c>
      <c r="AA5" s="677"/>
      <c r="AB5" s="677"/>
      <c r="AC5" s="677"/>
      <c r="AD5" s="678">
        <v>3287978</v>
      </c>
      <c r="AE5" s="678"/>
      <c r="AF5" s="678"/>
      <c r="AG5" s="678"/>
      <c r="AH5" s="678"/>
      <c r="AI5" s="678"/>
      <c r="AJ5" s="678"/>
      <c r="AK5" s="678"/>
      <c r="AL5" s="679">
        <v>32.700000000000003</v>
      </c>
      <c r="AM5" s="680"/>
      <c r="AN5" s="680"/>
      <c r="AO5" s="681"/>
      <c r="AP5" s="671" t="s">
        <v>223</v>
      </c>
      <c r="AQ5" s="672"/>
      <c r="AR5" s="672"/>
      <c r="AS5" s="672"/>
      <c r="AT5" s="672"/>
      <c r="AU5" s="672"/>
      <c r="AV5" s="672"/>
      <c r="AW5" s="672"/>
      <c r="AX5" s="672"/>
      <c r="AY5" s="672"/>
      <c r="AZ5" s="672"/>
      <c r="BA5" s="672"/>
      <c r="BB5" s="672"/>
      <c r="BC5" s="672"/>
      <c r="BD5" s="672"/>
      <c r="BE5" s="672"/>
      <c r="BF5" s="673"/>
      <c r="BG5" s="685">
        <v>3264982</v>
      </c>
      <c r="BH5" s="686"/>
      <c r="BI5" s="686"/>
      <c r="BJ5" s="686"/>
      <c r="BK5" s="686"/>
      <c r="BL5" s="686"/>
      <c r="BM5" s="686"/>
      <c r="BN5" s="687"/>
      <c r="BO5" s="688">
        <v>99.3</v>
      </c>
      <c r="BP5" s="688"/>
      <c r="BQ5" s="688"/>
      <c r="BR5" s="688"/>
      <c r="BS5" s="689">
        <v>46032</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197164</v>
      </c>
      <c r="S6" s="686"/>
      <c r="T6" s="686"/>
      <c r="U6" s="686"/>
      <c r="V6" s="686"/>
      <c r="W6" s="686"/>
      <c r="X6" s="686"/>
      <c r="Y6" s="687"/>
      <c r="Z6" s="688">
        <v>1</v>
      </c>
      <c r="AA6" s="688"/>
      <c r="AB6" s="688"/>
      <c r="AC6" s="688"/>
      <c r="AD6" s="689">
        <v>197164</v>
      </c>
      <c r="AE6" s="689"/>
      <c r="AF6" s="689"/>
      <c r="AG6" s="689"/>
      <c r="AH6" s="689"/>
      <c r="AI6" s="689"/>
      <c r="AJ6" s="689"/>
      <c r="AK6" s="689"/>
      <c r="AL6" s="690">
        <v>2</v>
      </c>
      <c r="AM6" s="691"/>
      <c r="AN6" s="691"/>
      <c r="AO6" s="692"/>
      <c r="AP6" s="682" t="s">
        <v>228</v>
      </c>
      <c r="AQ6" s="683"/>
      <c r="AR6" s="683"/>
      <c r="AS6" s="683"/>
      <c r="AT6" s="683"/>
      <c r="AU6" s="683"/>
      <c r="AV6" s="683"/>
      <c r="AW6" s="683"/>
      <c r="AX6" s="683"/>
      <c r="AY6" s="683"/>
      <c r="AZ6" s="683"/>
      <c r="BA6" s="683"/>
      <c r="BB6" s="683"/>
      <c r="BC6" s="683"/>
      <c r="BD6" s="683"/>
      <c r="BE6" s="683"/>
      <c r="BF6" s="684"/>
      <c r="BG6" s="685">
        <v>3264982</v>
      </c>
      <c r="BH6" s="686"/>
      <c r="BI6" s="686"/>
      <c r="BJ6" s="686"/>
      <c r="BK6" s="686"/>
      <c r="BL6" s="686"/>
      <c r="BM6" s="686"/>
      <c r="BN6" s="687"/>
      <c r="BO6" s="688">
        <v>99.3</v>
      </c>
      <c r="BP6" s="688"/>
      <c r="BQ6" s="688"/>
      <c r="BR6" s="688"/>
      <c r="BS6" s="689">
        <v>46032</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169768</v>
      </c>
      <c r="CS6" s="686"/>
      <c r="CT6" s="686"/>
      <c r="CU6" s="686"/>
      <c r="CV6" s="686"/>
      <c r="CW6" s="686"/>
      <c r="CX6" s="686"/>
      <c r="CY6" s="687"/>
      <c r="CZ6" s="679">
        <v>0.9</v>
      </c>
      <c r="DA6" s="680"/>
      <c r="DB6" s="680"/>
      <c r="DC6" s="699"/>
      <c r="DD6" s="694" t="s">
        <v>127</v>
      </c>
      <c r="DE6" s="686"/>
      <c r="DF6" s="686"/>
      <c r="DG6" s="686"/>
      <c r="DH6" s="686"/>
      <c r="DI6" s="686"/>
      <c r="DJ6" s="686"/>
      <c r="DK6" s="686"/>
      <c r="DL6" s="686"/>
      <c r="DM6" s="686"/>
      <c r="DN6" s="686"/>
      <c r="DO6" s="686"/>
      <c r="DP6" s="687"/>
      <c r="DQ6" s="694">
        <v>169768</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1762</v>
      </c>
      <c r="S7" s="686"/>
      <c r="T7" s="686"/>
      <c r="U7" s="686"/>
      <c r="V7" s="686"/>
      <c r="W7" s="686"/>
      <c r="X7" s="686"/>
      <c r="Y7" s="687"/>
      <c r="Z7" s="688">
        <v>0</v>
      </c>
      <c r="AA7" s="688"/>
      <c r="AB7" s="688"/>
      <c r="AC7" s="688"/>
      <c r="AD7" s="689">
        <v>1762</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1003975</v>
      </c>
      <c r="BH7" s="686"/>
      <c r="BI7" s="686"/>
      <c r="BJ7" s="686"/>
      <c r="BK7" s="686"/>
      <c r="BL7" s="686"/>
      <c r="BM7" s="686"/>
      <c r="BN7" s="687"/>
      <c r="BO7" s="688">
        <v>30.5</v>
      </c>
      <c r="BP7" s="688"/>
      <c r="BQ7" s="688"/>
      <c r="BR7" s="688"/>
      <c r="BS7" s="689">
        <v>46032</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5196834</v>
      </c>
      <c r="CS7" s="686"/>
      <c r="CT7" s="686"/>
      <c r="CU7" s="686"/>
      <c r="CV7" s="686"/>
      <c r="CW7" s="686"/>
      <c r="CX7" s="686"/>
      <c r="CY7" s="687"/>
      <c r="CZ7" s="688">
        <v>27.2</v>
      </c>
      <c r="DA7" s="688"/>
      <c r="DB7" s="688"/>
      <c r="DC7" s="688"/>
      <c r="DD7" s="694">
        <v>333448</v>
      </c>
      <c r="DE7" s="686"/>
      <c r="DF7" s="686"/>
      <c r="DG7" s="686"/>
      <c r="DH7" s="686"/>
      <c r="DI7" s="686"/>
      <c r="DJ7" s="686"/>
      <c r="DK7" s="686"/>
      <c r="DL7" s="686"/>
      <c r="DM7" s="686"/>
      <c r="DN7" s="686"/>
      <c r="DO7" s="686"/>
      <c r="DP7" s="687"/>
      <c r="DQ7" s="694">
        <v>1969515</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4223</v>
      </c>
      <c r="S8" s="686"/>
      <c r="T8" s="686"/>
      <c r="U8" s="686"/>
      <c r="V8" s="686"/>
      <c r="W8" s="686"/>
      <c r="X8" s="686"/>
      <c r="Y8" s="687"/>
      <c r="Z8" s="688">
        <v>0</v>
      </c>
      <c r="AA8" s="688"/>
      <c r="AB8" s="688"/>
      <c r="AC8" s="688"/>
      <c r="AD8" s="689">
        <v>4223</v>
      </c>
      <c r="AE8" s="689"/>
      <c r="AF8" s="689"/>
      <c r="AG8" s="689"/>
      <c r="AH8" s="689"/>
      <c r="AI8" s="689"/>
      <c r="AJ8" s="689"/>
      <c r="AK8" s="689"/>
      <c r="AL8" s="690">
        <v>0</v>
      </c>
      <c r="AM8" s="691"/>
      <c r="AN8" s="691"/>
      <c r="AO8" s="692"/>
      <c r="AP8" s="682" t="s">
        <v>234</v>
      </c>
      <c r="AQ8" s="683"/>
      <c r="AR8" s="683"/>
      <c r="AS8" s="683"/>
      <c r="AT8" s="683"/>
      <c r="AU8" s="683"/>
      <c r="AV8" s="683"/>
      <c r="AW8" s="683"/>
      <c r="AX8" s="683"/>
      <c r="AY8" s="683"/>
      <c r="AZ8" s="683"/>
      <c r="BA8" s="683"/>
      <c r="BB8" s="683"/>
      <c r="BC8" s="683"/>
      <c r="BD8" s="683"/>
      <c r="BE8" s="683"/>
      <c r="BF8" s="684"/>
      <c r="BG8" s="685">
        <v>39953</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5335712</v>
      </c>
      <c r="CS8" s="686"/>
      <c r="CT8" s="686"/>
      <c r="CU8" s="686"/>
      <c r="CV8" s="686"/>
      <c r="CW8" s="686"/>
      <c r="CX8" s="686"/>
      <c r="CY8" s="687"/>
      <c r="CZ8" s="688">
        <v>28</v>
      </c>
      <c r="DA8" s="688"/>
      <c r="DB8" s="688"/>
      <c r="DC8" s="688"/>
      <c r="DD8" s="694" t="s">
        <v>127</v>
      </c>
      <c r="DE8" s="686"/>
      <c r="DF8" s="686"/>
      <c r="DG8" s="686"/>
      <c r="DH8" s="686"/>
      <c r="DI8" s="686"/>
      <c r="DJ8" s="686"/>
      <c r="DK8" s="686"/>
      <c r="DL8" s="686"/>
      <c r="DM8" s="686"/>
      <c r="DN8" s="686"/>
      <c r="DO8" s="686"/>
      <c r="DP8" s="687"/>
      <c r="DQ8" s="694">
        <v>3160205</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5696</v>
      </c>
      <c r="S9" s="686"/>
      <c r="T9" s="686"/>
      <c r="U9" s="686"/>
      <c r="V9" s="686"/>
      <c r="W9" s="686"/>
      <c r="X9" s="686"/>
      <c r="Y9" s="687"/>
      <c r="Z9" s="688">
        <v>0</v>
      </c>
      <c r="AA9" s="688"/>
      <c r="AB9" s="688"/>
      <c r="AC9" s="688"/>
      <c r="AD9" s="689">
        <v>5696</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770556</v>
      </c>
      <c r="BH9" s="686"/>
      <c r="BI9" s="686"/>
      <c r="BJ9" s="686"/>
      <c r="BK9" s="686"/>
      <c r="BL9" s="686"/>
      <c r="BM9" s="686"/>
      <c r="BN9" s="687"/>
      <c r="BO9" s="688">
        <v>23.4</v>
      </c>
      <c r="BP9" s="688"/>
      <c r="BQ9" s="688"/>
      <c r="BR9" s="688"/>
      <c r="BS9" s="694" t="s">
        <v>127</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1524985</v>
      </c>
      <c r="CS9" s="686"/>
      <c r="CT9" s="686"/>
      <c r="CU9" s="686"/>
      <c r="CV9" s="686"/>
      <c r="CW9" s="686"/>
      <c r="CX9" s="686"/>
      <c r="CY9" s="687"/>
      <c r="CZ9" s="688">
        <v>8</v>
      </c>
      <c r="DA9" s="688"/>
      <c r="DB9" s="688"/>
      <c r="DC9" s="688"/>
      <c r="DD9" s="694">
        <v>1958</v>
      </c>
      <c r="DE9" s="686"/>
      <c r="DF9" s="686"/>
      <c r="DG9" s="686"/>
      <c r="DH9" s="686"/>
      <c r="DI9" s="686"/>
      <c r="DJ9" s="686"/>
      <c r="DK9" s="686"/>
      <c r="DL9" s="686"/>
      <c r="DM9" s="686"/>
      <c r="DN9" s="686"/>
      <c r="DO9" s="686"/>
      <c r="DP9" s="687"/>
      <c r="DQ9" s="694">
        <v>1394082</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58428</v>
      </c>
      <c r="BH10" s="686"/>
      <c r="BI10" s="686"/>
      <c r="BJ10" s="686"/>
      <c r="BK10" s="686"/>
      <c r="BL10" s="686"/>
      <c r="BM10" s="686"/>
      <c r="BN10" s="687"/>
      <c r="BO10" s="688">
        <v>1.8</v>
      </c>
      <c r="BP10" s="688"/>
      <c r="BQ10" s="688"/>
      <c r="BR10" s="688"/>
      <c r="BS10" s="694">
        <v>13865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28120</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28120</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602731</v>
      </c>
      <c r="S11" s="686"/>
      <c r="T11" s="686"/>
      <c r="U11" s="686"/>
      <c r="V11" s="686"/>
      <c r="W11" s="686"/>
      <c r="X11" s="686"/>
      <c r="Y11" s="687"/>
      <c r="Z11" s="690">
        <v>3.1</v>
      </c>
      <c r="AA11" s="691"/>
      <c r="AB11" s="691"/>
      <c r="AC11" s="703"/>
      <c r="AD11" s="694">
        <v>602731</v>
      </c>
      <c r="AE11" s="686"/>
      <c r="AF11" s="686"/>
      <c r="AG11" s="686"/>
      <c r="AH11" s="686"/>
      <c r="AI11" s="686"/>
      <c r="AJ11" s="686"/>
      <c r="AK11" s="687"/>
      <c r="AL11" s="690">
        <v>6</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135038</v>
      </c>
      <c r="BH11" s="686"/>
      <c r="BI11" s="686"/>
      <c r="BJ11" s="686"/>
      <c r="BK11" s="686"/>
      <c r="BL11" s="686"/>
      <c r="BM11" s="686"/>
      <c r="BN11" s="687"/>
      <c r="BO11" s="688">
        <v>4.0999999999999996</v>
      </c>
      <c r="BP11" s="688"/>
      <c r="BQ11" s="688"/>
      <c r="BR11" s="688"/>
      <c r="BS11" s="694">
        <v>32167</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930374</v>
      </c>
      <c r="CS11" s="686"/>
      <c r="CT11" s="686"/>
      <c r="CU11" s="686"/>
      <c r="CV11" s="686"/>
      <c r="CW11" s="686"/>
      <c r="CX11" s="686"/>
      <c r="CY11" s="687"/>
      <c r="CZ11" s="688">
        <v>4.9000000000000004</v>
      </c>
      <c r="DA11" s="688"/>
      <c r="DB11" s="688"/>
      <c r="DC11" s="688"/>
      <c r="DD11" s="694">
        <v>393503</v>
      </c>
      <c r="DE11" s="686"/>
      <c r="DF11" s="686"/>
      <c r="DG11" s="686"/>
      <c r="DH11" s="686"/>
      <c r="DI11" s="686"/>
      <c r="DJ11" s="686"/>
      <c r="DK11" s="686"/>
      <c r="DL11" s="686"/>
      <c r="DM11" s="686"/>
      <c r="DN11" s="686"/>
      <c r="DO11" s="686"/>
      <c r="DP11" s="687"/>
      <c r="DQ11" s="694">
        <v>436881</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6453</v>
      </c>
      <c r="S12" s="686"/>
      <c r="T12" s="686"/>
      <c r="U12" s="686"/>
      <c r="V12" s="686"/>
      <c r="W12" s="686"/>
      <c r="X12" s="686"/>
      <c r="Y12" s="687"/>
      <c r="Z12" s="688">
        <v>0</v>
      </c>
      <c r="AA12" s="688"/>
      <c r="AB12" s="688"/>
      <c r="AC12" s="688"/>
      <c r="AD12" s="689">
        <v>6453</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1974506</v>
      </c>
      <c r="BH12" s="686"/>
      <c r="BI12" s="686"/>
      <c r="BJ12" s="686"/>
      <c r="BK12" s="686"/>
      <c r="BL12" s="686"/>
      <c r="BM12" s="686"/>
      <c r="BN12" s="687"/>
      <c r="BO12" s="688">
        <v>60.1</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955187</v>
      </c>
      <c r="CS12" s="686"/>
      <c r="CT12" s="686"/>
      <c r="CU12" s="686"/>
      <c r="CV12" s="686"/>
      <c r="CW12" s="686"/>
      <c r="CX12" s="686"/>
      <c r="CY12" s="687"/>
      <c r="CZ12" s="688">
        <v>5</v>
      </c>
      <c r="DA12" s="688"/>
      <c r="DB12" s="688"/>
      <c r="DC12" s="688"/>
      <c r="DD12" s="694">
        <v>23651</v>
      </c>
      <c r="DE12" s="686"/>
      <c r="DF12" s="686"/>
      <c r="DG12" s="686"/>
      <c r="DH12" s="686"/>
      <c r="DI12" s="686"/>
      <c r="DJ12" s="686"/>
      <c r="DK12" s="686"/>
      <c r="DL12" s="686"/>
      <c r="DM12" s="686"/>
      <c r="DN12" s="686"/>
      <c r="DO12" s="686"/>
      <c r="DP12" s="687"/>
      <c r="DQ12" s="694">
        <v>623977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250</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1229685</v>
      </c>
      <c r="BH13" s="686"/>
      <c r="BI13" s="686"/>
      <c r="BJ13" s="686"/>
      <c r="BK13" s="686"/>
      <c r="BL13" s="686"/>
      <c r="BM13" s="686"/>
      <c r="BN13" s="687"/>
      <c r="BO13" s="688">
        <v>37.4</v>
      </c>
      <c r="BP13" s="688"/>
      <c r="BQ13" s="688"/>
      <c r="BR13" s="688"/>
      <c r="BS13" s="694" t="s">
        <v>250</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1229799</v>
      </c>
      <c r="CS13" s="686"/>
      <c r="CT13" s="686"/>
      <c r="CU13" s="686"/>
      <c r="CV13" s="686"/>
      <c r="CW13" s="686"/>
      <c r="CX13" s="686"/>
      <c r="CY13" s="687"/>
      <c r="CZ13" s="688">
        <v>6.4</v>
      </c>
      <c r="DA13" s="688"/>
      <c r="DB13" s="688"/>
      <c r="DC13" s="688"/>
      <c r="DD13" s="694">
        <v>289312</v>
      </c>
      <c r="DE13" s="686"/>
      <c r="DF13" s="686"/>
      <c r="DG13" s="686"/>
      <c r="DH13" s="686"/>
      <c r="DI13" s="686"/>
      <c r="DJ13" s="686"/>
      <c r="DK13" s="686"/>
      <c r="DL13" s="686"/>
      <c r="DM13" s="686"/>
      <c r="DN13" s="686"/>
      <c r="DO13" s="686"/>
      <c r="DP13" s="687"/>
      <c r="DQ13" s="694">
        <v>1049397</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250</v>
      </c>
      <c r="AE14" s="689"/>
      <c r="AF14" s="689"/>
      <c r="AG14" s="689"/>
      <c r="AH14" s="689"/>
      <c r="AI14" s="689"/>
      <c r="AJ14" s="689"/>
      <c r="AK14" s="689"/>
      <c r="AL14" s="690" t="s">
        <v>250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94095</v>
      </c>
      <c r="BH14" s="686"/>
      <c r="BI14" s="686"/>
      <c r="BJ14" s="686"/>
      <c r="BK14" s="686"/>
      <c r="BL14" s="686"/>
      <c r="BM14" s="686"/>
      <c r="BN14" s="687"/>
      <c r="BO14" s="688">
        <v>2.9</v>
      </c>
      <c r="BP14" s="688"/>
      <c r="BQ14" s="688"/>
      <c r="BR14" s="688"/>
      <c r="BS14" s="694" t="s">
        <v>235</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920643</v>
      </c>
      <c r="CS14" s="686"/>
      <c r="CT14" s="686"/>
      <c r="CU14" s="686"/>
      <c r="CV14" s="686"/>
      <c r="CW14" s="686"/>
      <c r="CX14" s="686"/>
      <c r="CY14" s="687"/>
      <c r="CZ14" s="688">
        <v>4.8</v>
      </c>
      <c r="DA14" s="688"/>
      <c r="DB14" s="688"/>
      <c r="DC14" s="688"/>
      <c r="DD14" s="694">
        <v>55040</v>
      </c>
      <c r="DE14" s="686"/>
      <c r="DF14" s="686"/>
      <c r="DG14" s="686"/>
      <c r="DH14" s="686"/>
      <c r="DI14" s="686"/>
      <c r="DJ14" s="686"/>
      <c r="DK14" s="686"/>
      <c r="DL14" s="686"/>
      <c r="DM14" s="686"/>
      <c r="DN14" s="686"/>
      <c r="DO14" s="686"/>
      <c r="DP14" s="687"/>
      <c r="DQ14" s="694">
        <v>911069</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250</v>
      </c>
      <c r="S15" s="686"/>
      <c r="T15" s="686"/>
      <c r="U15" s="686"/>
      <c r="V15" s="686"/>
      <c r="W15" s="686"/>
      <c r="X15" s="686"/>
      <c r="Y15" s="687"/>
      <c r="Z15" s="688" t="s">
        <v>235</v>
      </c>
      <c r="AA15" s="688"/>
      <c r="AB15" s="688"/>
      <c r="AC15" s="688"/>
      <c r="AD15" s="689" t="s">
        <v>127</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179484</v>
      </c>
      <c r="BH15" s="686"/>
      <c r="BI15" s="686"/>
      <c r="BJ15" s="686"/>
      <c r="BK15" s="686"/>
      <c r="BL15" s="686"/>
      <c r="BM15" s="686"/>
      <c r="BN15" s="687"/>
      <c r="BO15" s="688">
        <v>5.5</v>
      </c>
      <c r="BP15" s="688"/>
      <c r="BQ15" s="688"/>
      <c r="BR15" s="688"/>
      <c r="BS15" s="694" t="s">
        <v>250</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1151438</v>
      </c>
      <c r="CS15" s="686"/>
      <c r="CT15" s="686"/>
      <c r="CU15" s="686"/>
      <c r="CV15" s="686"/>
      <c r="CW15" s="686"/>
      <c r="CX15" s="686"/>
      <c r="CY15" s="687"/>
      <c r="CZ15" s="688">
        <v>6</v>
      </c>
      <c r="DA15" s="688"/>
      <c r="DB15" s="688"/>
      <c r="DC15" s="688"/>
      <c r="DD15" s="694">
        <v>122882</v>
      </c>
      <c r="DE15" s="686"/>
      <c r="DF15" s="686"/>
      <c r="DG15" s="686"/>
      <c r="DH15" s="686"/>
      <c r="DI15" s="686"/>
      <c r="DJ15" s="686"/>
      <c r="DK15" s="686"/>
      <c r="DL15" s="686"/>
      <c r="DM15" s="686"/>
      <c r="DN15" s="686"/>
      <c r="DO15" s="686"/>
      <c r="DP15" s="687"/>
      <c r="DQ15" s="694">
        <v>889844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9703</v>
      </c>
      <c r="S16" s="686"/>
      <c r="T16" s="686"/>
      <c r="U16" s="686"/>
      <c r="V16" s="686"/>
      <c r="W16" s="686"/>
      <c r="X16" s="686"/>
      <c r="Y16" s="687"/>
      <c r="Z16" s="688">
        <v>0</v>
      </c>
      <c r="AA16" s="688"/>
      <c r="AB16" s="688"/>
      <c r="AC16" s="688"/>
      <c r="AD16" s="689">
        <v>9703</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v>12922</v>
      </c>
      <c r="BH16" s="686"/>
      <c r="BI16" s="686"/>
      <c r="BJ16" s="686"/>
      <c r="BK16" s="686"/>
      <c r="BL16" s="686"/>
      <c r="BM16" s="686"/>
      <c r="BN16" s="687"/>
      <c r="BO16" s="688">
        <v>0.4</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4490</v>
      </c>
      <c r="CS16" s="686"/>
      <c r="CT16" s="686"/>
      <c r="CU16" s="686"/>
      <c r="CV16" s="686"/>
      <c r="CW16" s="686"/>
      <c r="CX16" s="686"/>
      <c r="CY16" s="687"/>
      <c r="CZ16" s="688">
        <v>0</v>
      </c>
      <c r="DA16" s="688"/>
      <c r="DB16" s="688"/>
      <c r="DC16" s="688"/>
      <c r="DD16" s="694" t="s">
        <v>250</v>
      </c>
      <c r="DE16" s="686"/>
      <c r="DF16" s="686"/>
      <c r="DG16" s="686"/>
      <c r="DH16" s="686"/>
      <c r="DI16" s="686"/>
      <c r="DJ16" s="686"/>
      <c r="DK16" s="686"/>
      <c r="DL16" s="686"/>
      <c r="DM16" s="686"/>
      <c r="DN16" s="686"/>
      <c r="DO16" s="686"/>
      <c r="DP16" s="687"/>
      <c r="DQ16" s="694">
        <v>1755</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13286</v>
      </c>
      <c r="S17" s="686"/>
      <c r="T17" s="686"/>
      <c r="U17" s="686"/>
      <c r="V17" s="686"/>
      <c r="W17" s="686"/>
      <c r="X17" s="686"/>
      <c r="Y17" s="687"/>
      <c r="Z17" s="688">
        <v>0.1</v>
      </c>
      <c r="AA17" s="688"/>
      <c r="AB17" s="688"/>
      <c r="AC17" s="688"/>
      <c r="AD17" s="689">
        <v>13286</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250</v>
      </c>
      <c r="BH17" s="686"/>
      <c r="BI17" s="686"/>
      <c r="BJ17" s="686"/>
      <c r="BK17" s="686"/>
      <c r="BL17" s="686"/>
      <c r="BM17" s="686"/>
      <c r="BN17" s="687"/>
      <c r="BO17" s="688" t="s">
        <v>250</v>
      </c>
      <c r="BP17" s="688"/>
      <c r="BQ17" s="688"/>
      <c r="BR17" s="688"/>
      <c r="BS17" s="694" t="s">
        <v>250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1626904</v>
      </c>
      <c r="CS17" s="686"/>
      <c r="CT17" s="686"/>
      <c r="CU17" s="686"/>
      <c r="CV17" s="686"/>
      <c r="CW17" s="686"/>
      <c r="CX17" s="686"/>
      <c r="CY17" s="687"/>
      <c r="CZ17" s="688">
        <v>8.5</v>
      </c>
      <c r="DA17" s="688"/>
      <c r="DB17" s="688"/>
      <c r="DC17" s="688"/>
      <c r="DD17" s="694" t="s">
        <v>235</v>
      </c>
      <c r="DE17" s="686"/>
      <c r="DF17" s="686"/>
      <c r="DG17" s="686"/>
      <c r="DH17" s="686"/>
      <c r="DI17" s="686"/>
      <c r="DJ17" s="686"/>
      <c r="DK17" s="686"/>
      <c r="DL17" s="686"/>
      <c r="DM17" s="686"/>
      <c r="DN17" s="686"/>
      <c r="DO17" s="686"/>
      <c r="DP17" s="687"/>
      <c r="DQ17" s="694">
        <v>1583274</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17396</v>
      </c>
      <c r="S18" s="686"/>
      <c r="T18" s="686"/>
      <c r="U18" s="686"/>
      <c r="V18" s="686"/>
      <c r="W18" s="686"/>
      <c r="X18" s="686"/>
      <c r="Y18" s="687"/>
      <c r="Z18" s="688">
        <v>0.1</v>
      </c>
      <c r="AA18" s="688"/>
      <c r="AB18" s="688"/>
      <c r="AC18" s="688"/>
      <c r="AD18" s="689">
        <v>17396</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165</v>
      </c>
      <c r="CS18" s="686"/>
      <c r="CT18" s="686"/>
      <c r="CU18" s="686"/>
      <c r="CV18" s="686"/>
      <c r="CW18" s="686"/>
      <c r="CX18" s="686"/>
      <c r="CY18" s="687"/>
      <c r="CZ18" s="688">
        <v>0</v>
      </c>
      <c r="DA18" s="688"/>
      <c r="DB18" s="688"/>
      <c r="DC18" s="688"/>
      <c r="DD18" s="694" t="s">
        <v>127</v>
      </c>
      <c r="DE18" s="686"/>
      <c r="DF18" s="686"/>
      <c r="DG18" s="686"/>
      <c r="DH18" s="686"/>
      <c r="DI18" s="686"/>
      <c r="DJ18" s="686"/>
      <c r="DK18" s="686"/>
      <c r="DL18" s="686"/>
      <c r="DM18" s="686"/>
      <c r="DN18" s="686"/>
      <c r="DO18" s="686"/>
      <c r="DP18" s="687"/>
      <c r="DQ18" s="694">
        <v>165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9970</v>
      </c>
      <c r="S19" s="686"/>
      <c r="T19" s="686"/>
      <c r="U19" s="686"/>
      <c r="V19" s="686"/>
      <c r="W19" s="686"/>
      <c r="X19" s="686"/>
      <c r="Y19" s="687"/>
      <c r="Z19" s="688">
        <v>0.1</v>
      </c>
      <c r="AA19" s="688"/>
      <c r="AB19" s="688"/>
      <c r="AC19" s="688"/>
      <c r="AD19" s="689">
        <v>9970</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22996</v>
      </c>
      <c r="BH19" s="686"/>
      <c r="BI19" s="686"/>
      <c r="BJ19" s="686"/>
      <c r="BK19" s="686"/>
      <c r="BL19" s="686"/>
      <c r="BM19" s="686"/>
      <c r="BN19" s="687"/>
      <c r="BO19" s="688">
        <v>0.7</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250</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4075</v>
      </c>
      <c r="S20" s="686"/>
      <c r="T20" s="686"/>
      <c r="U20" s="686"/>
      <c r="V20" s="686"/>
      <c r="W20" s="686"/>
      <c r="X20" s="686"/>
      <c r="Y20" s="687"/>
      <c r="Z20" s="688">
        <v>0</v>
      </c>
      <c r="AA20" s="688"/>
      <c r="AB20" s="688"/>
      <c r="AC20" s="688"/>
      <c r="AD20" s="689">
        <v>4075</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22996</v>
      </c>
      <c r="BH20" s="686"/>
      <c r="BI20" s="686"/>
      <c r="BJ20" s="686"/>
      <c r="BK20" s="686"/>
      <c r="BL20" s="686"/>
      <c r="BM20" s="686"/>
      <c r="BN20" s="687"/>
      <c r="BO20" s="688">
        <v>0.7</v>
      </c>
      <c r="BP20" s="688"/>
      <c r="BQ20" s="688"/>
      <c r="BR20" s="688"/>
      <c r="BS20" s="694" t="s">
        <v>250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19074419</v>
      </c>
      <c r="CS20" s="686"/>
      <c r="CT20" s="686"/>
      <c r="CU20" s="686"/>
      <c r="CV20" s="686"/>
      <c r="CW20" s="686"/>
      <c r="CX20" s="686"/>
      <c r="CY20" s="687"/>
      <c r="CZ20" s="688">
        <v>100</v>
      </c>
      <c r="DA20" s="688"/>
      <c r="DB20" s="688"/>
      <c r="DC20" s="688"/>
      <c r="DD20" s="694">
        <v>1219794</v>
      </c>
      <c r="DE20" s="686"/>
      <c r="DF20" s="686"/>
      <c r="DG20" s="686"/>
      <c r="DH20" s="686"/>
      <c r="DI20" s="686"/>
      <c r="DJ20" s="686"/>
      <c r="DK20" s="686"/>
      <c r="DL20" s="686"/>
      <c r="DM20" s="686"/>
      <c r="DN20" s="686"/>
      <c r="DO20" s="686"/>
      <c r="DP20" s="687"/>
      <c r="DQ20" s="694">
        <v>12218052</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3351</v>
      </c>
      <c r="S21" s="686"/>
      <c r="T21" s="686"/>
      <c r="U21" s="686"/>
      <c r="V21" s="686"/>
      <c r="W21" s="686"/>
      <c r="X21" s="686"/>
      <c r="Y21" s="687"/>
      <c r="Z21" s="688">
        <v>0</v>
      </c>
      <c r="AA21" s="688"/>
      <c r="AB21" s="688"/>
      <c r="AC21" s="688"/>
      <c r="AD21" s="689">
        <v>3351</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22996</v>
      </c>
      <c r="BH21" s="686"/>
      <c r="BI21" s="686"/>
      <c r="BJ21" s="686"/>
      <c r="BK21" s="686"/>
      <c r="BL21" s="686"/>
      <c r="BM21" s="686"/>
      <c r="BN21" s="687"/>
      <c r="BO21" s="688">
        <v>0.7</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6699950</v>
      </c>
      <c r="S22" s="686"/>
      <c r="T22" s="686"/>
      <c r="U22" s="686"/>
      <c r="V22" s="686"/>
      <c r="W22" s="686"/>
      <c r="X22" s="686"/>
      <c r="Y22" s="687"/>
      <c r="Z22" s="688">
        <v>34.1</v>
      </c>
      <c r="AA22" s="688"/>
      <c r="AB22" s="688"/>
      <c r="AC22" s="688"/>
      <c r="AD22" s="689">
        <v>5872473</v>
      </c>
      <c r="AE22" s="689"/>
      <c r="AF22" s="689"/>
      <c r="AG22" s="689"/>
      <c r="AH22" s="689"/>
      <c r="AI22" s="689"/>
      <c r="AJ22" s="689"/>
      <c r="AK22" s="689"/>
      <c r="AL22" s="690">
        <v>58.5</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250</v>
      </c>
      <c r="BP22" s="688"/>
      <c r="BQ22" s="688"/>
      <c r="BR22" s="688"/>
      <c r="BS22" s="694" t="s">
        <v>235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5872473</v>
      </c>
      <c r="S23" s="686"/>
      <c r="T23" s="686"/>
      <c r="U23" s="686"/>
      <c r="V23" s="686"/>
      <c r="W23" s="686"/>
      <c r="X23" s="686"/>
      <c r="Y23" s="687"/>
      <c r="Z23" s="688">
        <v>29.9</v>
      </c>
      <c r="AA23" s="688"/>
      <c r="AB23" s="688"/>
      <c r="AC23" s="688"/>
      <c r="AD23" s="689">
        <v>5872473</v>
      </c>
      <c r="AE23" s="689"/>
      <c r="AF23" s="689"/>
      <c r="AG23" s="689"/>
      <c r="AH23" s="689"/>
      <c r="AI23" s="689"/>
      <c r="AJ23" s="689"/>
      <c r="AK23" s="689"/>
      <c r="AL23" s="690">
        <v>58.5</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250</v>
      </c>
      <c r="BH23" s="686"/>
      <c r="BI23" s="686"/>
      <c r="BJ23" s="686"/>
      <c r="BK23" s="686"/>
      <c r="BL23" s="686"/>
      <c r="BM23" s="686"/>
      <c r="BN23" s="687"/>
      <c r="BO23" s="688" t="s">
        <v>127</v>
      </c>
      <c r="BP23" s="688"/>
      <c r="BQ23" s="688"/>
      <c r="BR23" s="688"/>
      <c r="BS23" s="694" t="s">
        <v>250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822702</v>
      </c>
      <c r="S24" s="686"/>
      <c r="T24" s="686"/>
      <c r="U24" s="686"/>
      <c r="V24" s="686"/>
      <c r="W24" s="686"/>
      <c r="X24" s="686"/>
      <c r="Y24" s="687"/>
      <c r="Z24" s="688">
        <v>4.2</v>
      </c>
      <c r="AA24" s="688"/>
      <c r="AB24" s="688"/>
      <c r="AC24" s="688"/>
      <c r="AD24" s="689" t="s">
        <v>250</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250</v>
      </c>
      <c r="BH24" s="686"/>
      <c r="BI24" s="686"/>
      <c r="BJ24" s="686"/>
      <c r="BK24" s="686"/>
      <c r="BL24" s="686"/>
      <c r="BM24" s="686"/>
      <c r="BN24" s="687"/>
      <c r="BO24" s="688" t="s">
        <v>127</v>
      </c>
      <c r="BP24" s="688"/>
      <c r="BQ24" s="688"/>
      <c r="BR24" s="688"/>
      <c r="BS24" s="694" t="s">
        <v>250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6826269</v>
      </c>
      <c r="CS24" s="675"/>
      <c r="CT24" s="675"/>
      <c r="CU24" s="675"/>
      <c r="CV24" s="675"/>
      <c r="CW24" s="675"/>
      <c r="CX24" s="675"/>
      <c r="CY24" s="676"/>
      <c r="CZ24" s="679">
        <v>35.799999999999997</v>
      </c>
      <c r="DA24" s="680"/>
      <c r="DB24" s="680"/>
      <c r="DC24" s="699"/>
      <c r="DD24" s="724">
        <v>4860918</v>
      </c>
      <c r="DE24" s="675"/>
      <c r="DF24" s="675"/>
      <c r="DG24" s="675"/>
      <c r="DH24" s="675"/>
      <c r="DI24" s="675"/>
      <c r="DJ24" s="675"/>
      <c r="DK24" s="676"/>
      <c r="DL24" s="724">
        <v>4822388</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4775</v>
      </c>
      <c r="S25" s="686"/>
      <c r="T25" s="686"/>
      <c r="U25" s="686"/>
      <c r="V25" s="686"/>
      <c r="W25" s="686"/>
      <c r="X25" s="686"/>
      <c r="Y25" s="687"/>
      <c r="Z25" s="688">
        <v>0</v>
      </c>
      <c r="AA25" s="688"/>
      <c r="AB25" s="688"/>
      <c r="AC25" s="688"/>
      <c r="AD25" s="689" t="s">
        <v>127</v>
      </c>
      <c r="AE25" s="689"/>
      <c r="AF25" s="689"/>
      <c r="AG25" s="689"/>
      <c r="AH25" s="689"/>
      <c r="AI25" s="689"/>
      <c r="AJ25" s="689"/>
      <c r="AK25" s="689"/>
      <c r="AL25" s="690" t="s">
        <v>235</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250</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2274742</v>
      </c>
      <c r="CS25" s="721"/>
      <c r="CT25" s="721"/>
      <c r="CU25" s="721"/>
      <c r="CV25" s="721"/>
      <c r="CW25" s="721"/>
      <c r="CX25" s="721"/>
      <c r="CY25" s="722"/>
      <c r="CZ25" s="690">
        <v>11.9</v>
      </c>
      <c r="DA25" s="719"/>
      <c r="DB25" s="719"/>
      <c r="DC25" s="723"/>
      <c r="DD25" s="694">
        <v>2142800</v>
      </c>
      <c r="DE25" s="721"/>
      <c r="DF25" s="721"/>
      <c r="DG25" s="721"/>
      <c r="DH25" s="721"/>
      <c r="DI25" s="721"/>
      <c r="DJ25" s="721"/>
      <c r="DK25" s="722"/>
      <c r="DL25" s="694">
        <v>2104960</v>
      </c>
      <c r="DM25" s="721"/>
      <c r="DN25" s="721"/>
      <c r="DO25" s="721"/>
      <c r="DP25" s="721"/>
      <c r="DQ25" s="721"/>
      <c r="DR25" s="721"/>
      <c r="DS25" s="721"/>
      <c r="DT25" s="721"/>
      <c r="DU25" s="721"/>
      <c r="DV25" s="722"/>
      <c r="DW25" s="690">
        <v>20.2</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10846342</v>
      </c>
      <c r="S26" s="686"/>
      <c r="T26" s="686"/>
      <c r="U26" s="686"/>
      <c r="V26" s="686"/>
      <c r="W26" s="686"/>
      <c r="X26" s="686"/>
      <c r="Y26" s="687"/>
      <c r="Z26" s="688">
        <v>55.1</v>
      </c>
      <c r="AA26" s="688"/>
      <c r="AB26" s="688"/>
      <c r="AC26" s="688"/>
      <c r="AD26" s="689">
        <v>10018865</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250</v>
      </c>
      <c r="BH26" s="686"/>
      <c r="BI26" s="686"/>
      <c r="BJ26" s="686"/>
      <c r="BK26" s="686"/>
      <c r="BL26" s="686"/>
      <c r="BM26" s="686"/>
      <c r="BN26" s="687"/>
      <c r="BO26" s="688" t="s">
        <v>250</v>
      </c>
      <c r="BP26" s="688"/>
      <c r="BQ26" s="688"/>
      <c r="BR26" s="688"/>
      <c r="BS26" s="694" t="s">
        <v>235</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1423693</v>
      </c>
      <c r="CS26" s="686"/>
      <c r="CT26" s="686"/>
      <c r="CU26" s="686"/>
      <c r="CV26" s="686"/>
      <c r="CW26" s="686"/>
      <c r="CX26" s="686"/>
      <c r="CY26" s="687"/>
      <c r="CZ26" s="690">
        <v>7.5</v>
      </c>
      <c r="DA26" s="719"/>
      <c r="DB26" s="719"/>
      <c r="DC26" s="723"/>
      <c r="DD26" s="694">
        <v>1324950</v>
      </c>
      <c r="DE26" s="686"/>
      <c r="DF26" s="686"/>
      <c r="DG26" s="686"/>
      <c r="DH26" s="686"/>
      <c r="DI26" s="686"/>
      <c r="DJ26" s="686"/>
      <c r="DK26" s="687"/>
      <c r="DL26" s="694" t="s">
        <v>127</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2635</v>
      </c>
      <c r="S27" s="686"/>
      <c r="T27" s="686"/>
      <c r="U27" s="686"/>
      <c r="V27" s="686"/>
      <c r="W27" s="686"/>
      <c r="X27" s="686"/>
      <c r="Y27" s="687"/>
      <c r="Z27" s="688">
        <v>0</v>
      </c>
      <c r="AA27" s="688"/>
      <c r="AB27" s="688"/>
      <c r="AC27" s="688"/>
      <c r="AD27" s="689">
        <v>2635</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3287978</v>
      </c>
      <c r="BH27" s="686"/>
      <c r="BI27" s="686"/>
      <c r="BJ27" s="686"/>
      <c r="BK27" s="686"/>
      <c r="BL27" s="686"/>
      <c r="BM27" s="686"/>
      <c r="BN27" s="687"/>
      <c r="BO27" s="688">
        <v>100</v>
      </c>
      <c r="BP27" s="688"/>
      <c r="BQ27" s="688"/>
      <c r="BR27" s="688"/>
      <c r="BS27" s="694">
        <v>46032</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2924645</v>
      </c>
      <c r="CS27" s="721"/>
      <c r="CT27" s="721"/>
      <c r="CU27" s="721"/>
      <c r="CV27" s="721"/>
      <c r="CW27" s="721"/>
      <c r="CX27" s="721"/>
      <c r="CY27" s="722"/>
      <c r="CZ27" s="690">
        <v>15.3</v>
      </c>
      <c r="DA27" s="719"/>
      <c r="DB27" s="719"/>
      <c r="DC27" s="723"/>
      <c r="DD27" s="694">
        <v>1134866</v>
      </c>
      <c r="DE27" s="721"/>
      <c r="DF27" s="721"/>
      <c r="DG27" s="721"/>
      <c r="DH27" s="721"/>
      <c r="DI27" s="721"/>
      <c r="DJ27" s="721"/>
      <c r="DK27" s="722"/>
      <c r="DL27" s="694">
        <v>1134457</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42563</v>
      </c>
      <c r="S28" s="686"/>
      <c r="T28" s="686"/>
      <c r="U28" s="686"/>
      <c r="V28" s="686"/>
      <c r="W28" s="686"/>
      <c r="X28" s="686"/>
      <c r="Y28" s="687"/>
      <c r="Z28" s="688">
        <v>0.2</v>
      </c>
      <c r="AA28" s="688"/>
      <c r="AB28" s="688"/>
      <c r="AC28" s="688"/>
      <c r="AD28" s="689" t="s">
        <v>250</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1626882</v>
      </c>
      <c r="CS28" s="686"/>
      <c r="CT28" s="686"/>
      <c r="CU28" s="686"/>
      <c r="CV28" s="686"/>
      <c r="CW28" s="686"/>
      <c r="CX28" s="686"/>
      <c r="CY28" s="687"/>
      <c r="CZ28" s="690">
        <v>8.5</v>
      </c>
      <c r="DA28" s="719"/>
      <c r="DB28" s="719"/>
      <c r="DC28" s="723"/>
      <c r="DD28" s="694">
        <v>1583252</v>
      </c>
      <c r="DE28" s="686"/>
      <c r="DF28" s="686"/>
      <c r="DG28" s="686"/>
      <c r="DH28" s="686"/>
      <c r="DI28" s="686"/>
      <c r="DJ28" s="686"/>
      <c r="DK28" s="687"/>
      <c r="DL28" s="694">
        <v>1582971</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133631</v>
      </c>
      <c r="S29" s="686"/>
      <c r="T29" s="686"/>
      <c r="U29" s="686"/>
      <c r="V29" s="686"/>
      <c r="W29" s="686"/>
      <c r="X29" s="686"/>
      <c r="Y29" s="687"/>
      <c r="Z29" s="688">
        <v>0.7</v>
      </c>
      <c r="AA29" s="688"/>
      <c r="AB29" s="688"/>
      <c r="AC29" s="688"/>
      <c r="AD29" s="689">
        <v>7906</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1626882</v>
      </c>
      <c r="CS29" s="721"/>
      <c r="CT29" s="721"/>
      <c r="CU29" s="721"/>
      <c r="CV29" s="721"/>
      <c r="CW29" s="721"/>
      <c r="CX29" s="721"/>
      <c r="CY29" s="722"/>
      <c r="CZ29" s="690">
        <v>8.5</v>
      </c>
      <c r="DA29" s="719"/>
      <c r="DB29" s="719"/>
      <c r="DC29" s="723"/>
      <c r="DD29" s="694">
        <v>1583252</v>
      </c>
      <c r="DE29" s="721"/>
      <c r="DF29" s="721"/>
      <c r="DG29" s="721"/>
      <c r="DH29" s="721"/>
      <c r="DI29" s="721"/>
      <c r="DJ29" s="721"/>
      <c r="DK29" s="722"/>
      <c r="DL29" s="694">
        <v>1582971</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87730</v>
      </c>
      <c r="S30" s="686"/>
      <c r="T30" s="686"/>
      <c r="U30" s="686"/>
      <c r="V30" s="686"/>
      <c r="W30" s="686"/>
      <c r="X30" s="686"/>
      <c r="Y30" s="687"/>
      <c r="Z30" s="688">
        <v>0.4</v>
      </c>
      <c r="AA30" s="688"/>
      <c r="AB30" s="688"/>
      <c r="AC30" s="688"/>
      <c r="AD30" s="689" t="s">
        <v>127</v>
      </c>
      <c r="AE30" s="689"/>
      <c r="AF30" s="689"/>
      <c r="AG30" s="689"/>
      <c r="AH30" s="689"/>
      <c r="AI30" s="689"/>
      <c r="AJ30" s="689"/>
      <c r="AK30" s="689"/>
      <c r="AL30" s="690" t="s">
        <v>250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1564433</v>
      </c>
      <c r="CS30" s="686"/>
      <c r="CT30" s="686"/>
      <c r="CU30" s="686"/>
      <c r="CV30" s="686"/>
      <c r="CW30" s="686"/>
      <c r="CX30" s="686"/>
      <c r="CY30" s="687"/>
      <c r="CZ30" s="690">
        <v>8.1999999999999993</v>
      </c>
      <c r="DA30" s="719"/>
      <c r="DB30" s="719"/>
      <c r="DC30" s="723"/>
      <c r="DD30" s="694">
        <v>1520842</v>
      </c>
      <c r="DE30" s="686"/>
      <c r="DF30" s="686"/>
      <c r="DG30" s="686"/>
      <c r="DH30" s="686"/>
      <c r="DI30" s="686"/>
      <c r="DJ30" s="686"/>
      <c r="DK30" s="687"/>
      <c r="DL30" s="694">
        <v>1520674</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5033512</v>
      </c>
      <c r="S31" s="686"/>
      <c r="T31" s="686"/>
      <c r="U31" s="686"/>
      <c r="V31" s="686"/>
      <c r="W31" s="686"/>
      <c r="X31" s="686"/>
      <c r="Y31" s="687"/>
      <c r="Z31" s="688">
        <v>25.6</v>
      </c>
      <c r="AA31" s="688"/>
      <c r="AB31" s="688"/>
      <c r="AC31" s="688"/>
      <c r="AD31" s="689" t="s">
        <v>250</v>
      </c>
      <c r="AE31" s="689"/>
      <c r="AF31" s="689"/>
      <c r="AG31" s="689"/>
      <c r="AH31" s="689"/>
      <c r="AI31" s="689"/>
      <c r="AJ31" s="689"/>
      <c r="AK31" s="689"/>
      <c r="AL31" s="690" t="s">
        <v>127</v>
      </c>
      <c r="AM31" s="691"/>
      <c r="AN31" s="691"/>
      <c r="AO31" s="692"/>
      <c r="AP31" s="742" t="s">
        <v>307</v>
      </c>
      <c r="AQ31" s="743"/>
      <c r="AR31" s="743"/>
      <c r="AS31" s="743"/>
      <c r="AT31" s="748" t="s">
        <v>308</v>
      </c>
      <c r="AU31" s="231"/>
      <c r="AV31" s="231"/>
      <c r="AW31" s="231"/>
      <c r="AX31" s="671" t="s">
        <v>183</v>
      </c>
      <c r="AY31" s="672"/>
      <c r="AZ31" s="672"/>
      <c r="BA31" s="672"/>
      <c r="BB31" s="672"/>
      <c r="BC31" s="672"/>
      <c r="BD31" s="672"/>
      <c r="BE31" s="672"/>
      <c r="BF31" s="673"/>
      <c r="BG31" s="753">
        <v>98.7</v>
      </c>
      <c r="BH31" s="740"/>
      <c r="BI31" s="740"/>
      <c r="BJ31" s="740"/>
      <c r="BK31" s="740"/>
      <c r="BL31" s="740"/>
      <c r="BM31" s="680">
        <v>95</v>
      </c>
      <c r="BN31" s="740"/>
      <c r="BO31" s="740"/>
      <c r="BP31" s="740"/>
      <c r="BQ31" s="741"/>
      <c r="BR31" s="753">
        <v>99</v>
      </c>
      <c r="BS31" s="740"/>
      <c r="BT31" s="740"/>
      <c r="BU31" s="740"/>
      <c r="BV31" s="740"/>
      <c r="BW31" s="740"/>
      <c r="BX31" s="680">
        <v>95.3</v>
      </c>
      <c r="BY31" s="740"/>
      <c r="BZ31" s="740"/>
      <c r="CA31" s="740"/>
      <c r="CB31" s="741"/>
      <c r="CD31" s="727"/>
      <c r="CE31" s="728"/>
      <c r="CF31" s="700" t="s">
        <v>309</v>
      </c>
      <c r="CG31" s="701"/>
      <c r="CH31" s="701"/>
      <c r="CI31" s="701"/>
      <c r="CJ31" s="701"/>
      <c r="CK31" s="701"/>
      <c r="CL31" s="701"/>
      <c r="CM31" s="701"/>
      <c r="CN31" s="701"/>
      <c r="CO31" s="701"/>
      <c r="CP31" s="701"/>
      <c r="CQ31" s="702"/>
      <c r="CR31" s="685">
        <v>62449</v>
      </c>
      <c r="CS31" s="721"/>
      <c r="CT31" s="721"/>
      <c r="CU31" s="721"/>
      <c r="CV31" s="721"/>
      <c r="CW31" s="721"/>
      <c r="CX31" s="721"/>
      <c r="CY31" s="722"/>
      <c r="CZ31" s="690">
        <v>0.3</v>
      </c>
      <c r="DA31" s="719"/>
      <c r="DB31" s="719"/>
      <c r="DC31" s="723"/>
      <c r="DD31" s="694">
        <v>62410</v>
      </c>
      <c r="DE31" s="721"/>
      <c r="DF31" s="721"/>
      <c r="DG31" s="721"/>
      <c r="DH31" s="721"/>
      <c r="DI31" s="721"/>
      <c r="DJ31" s="721"/>
      <c r="DK31" s="722"/>
      <c r="DL31" s="694">
        <v>62297</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v>9721</v>
      </c>
      <c r="S32" s="686"/>
      <c r="T32" s="686"/>
      <c r="U32" s="686"/>
      <c r="V32" s="686"/>
      <c r="W32" s="686"/>
      <c r="X32" s="686"/>
      <c r="Y32" s="687"/>
      <c r="Z32" s="688">
        <v>0</v>
      </c>
      <c r="AA32" s="688"/>
      <c r="AB32" s="688"/>
      <c r="AC32" s="688"/>
      <c r="AD32" s="689">
        <v>9721</v>
      </c>
      <c r="AE32" s="689"/>
      <c r="AF32" s="689"/>
      <c r="AG32" s="689"/>
      <c r="AH32" s="689"/>
      <c r="AI32" s="689"/>
      <c r="AJ32" s="689"/>
      <c r="AK32" s="689"/>
      <c r="AL32" s="690">
        <v>0.1</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99.4</v>
      </c>
      <c r="BH32" s="721"/>
      <c r="BI32" s="721"/>
      <c r="BJ32" s="721"/>
      <c r="BK32" s="721"/>
      <c r="BL32" s="721"/>
      <c r="BM32" s="691">
        <v>96.5</v>
      </c>
      <c r="BN32" s="751"/>
      <c r="BO32" s="751"/>
      <c r="BP32" s="751"/>
      <c r="BQ32" s="752"/>
      <c r="BR32" s="754">
        <v>99.4</v>
      </c>
      <c r="BS32" s="721"/>
      <c r="BT32" s="721"/>
      <c r="BU32" s="721"/>
      <c r="BV32" s="721"/>
      <c r="BW32" s="721"/>
      <c r="BX32" s="691">
        <v>96.4</v>
      </c>
      <c r="BY32" s="751"/>
      <c r="BZ32" s="751"/>
      <c r="CA32" s="751"/>
      <c r="CB32" s="752"/>
      <c r="CD32" s="729"/>
      <c r="CE32" s="730"/>
      <c r="CF32" s="700" t="s">
        <v>313</v>
      </c>
      <c r="CG32" s="701"/>
      <c r="CH32" s="701"/>
      <c r="CI32" s="701"/>
      <c r="CJ32" s="701"/>
      <c r="CK32" s="701"/>
      <c r="CL32" s="701"/>
      <c r="CM32" s="701"/>
      <c r="CN32" s="701"/>
      <c r="CO32" s="701"/>
      <c r="CP32" s="701"/>
      <c r="CQ32" s="702"/>
      <c r="CR32" s="685" t="s">
        <v>127</v>
      </c>
      <c r="CS32" s="686"/>
      <c r="CT32" s="686"/>
      <c r="CU32" s="686"/>
      <c r="CV32" s="686"/>
      <c r="CW32" s="686"/>
      <c r="CX32" s="686"/>
      <c r="CY32" s="687"/>
      <c r="CZ32" s="690" t="s">
        <v>250</v>
      </c>
      <c r="DA32" s="719"/>
      <c r="DB32" s="719"/>
      <c r="DC32" s="723"/>
      <c r="DD32" s="694" t="s">
        <v>250</v>
      </c>
      <c r="DE32" s="686"/>
      <c r="DF32" s="686"/>
      <c r="DG32" s="686"/>
      <c r="DH32" s="686"/>
      <c r="DI32" s="686"/>
      <c r="DJ32" s="686"/>
      <c r="DK32" s="687"/>
      <c r="DL32" s="694" t="s">
        <v>127</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1212241</v>
      </c>
      <c r="S33" s="686"/>
      <c r="T33" s="686"/>
      <c r="U33" s="686"/>
      <c r="V33" s="686"/>
      <c r="W33" s="686"/>
      <c r="X33" s="686"/>
      <c r="Y33" s="687"/>
      <c r="Z33" s="688">
        <v>6.2</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97.1</v>
      </c>
      <c r="BH33" s="756"/>
      <c r="BI33" s="756"/>
      <c r="BJ33" s="756"/>
      <c r="BK33" s="756"/>
      <c r="BL33" s="756"/>
      <c r="BM33" s="757">
        <v>90.2</v>
      </c>
      <c r="BN33" s="756"/>
      <c r="BO33" s="756"/>
      <c r="BP33" s="756"/>
      <c r="BQ33" s="758"/>
      <c r="BR33" s="755">
        <v>98</v>
      </c>
      <c r="BS33" s="756"/>
      <c r="BT33" s="756"/>
      <c r="BU33" s="756"/>
      <c r="BV33" s="756"/>
      <c r="BW33" s="756"/>
      <c r="BX33" s="757">
        <v>90.8</v>
      </c>
      <c r="BY33" s="756"/>
      <c r="BZ33" s="756"/>
      <c r="CA33" s="756"/>
      <c r="CB33" s="758"/>
      <c r="CD33" s="700" t="s">
        <v>316</v>
      </c>
      <c r="CE33" s="701"/>
      <c r="CF33" s="701"/>
      <c r="CG33" s="701"/>
      <c r="CH33" s="701"/>
      <c r="CI33" s="701"/>
      <c r="CJ33" s="701"/>
      <c r="CK33" s="701"/>
      <c r="CL33" s="701"/>
      <c r="CM33" s="701"/>
      <c r="CN33" s="701"/>
      <c r="CO33" s="701"/>
      <c r="CP33" s="701"/>
      <c r="CQ33" s="702"/>
      <c r="CR33" s="685">
        <v>11023866</v>
      </c>
      <c r="CS33" s="721"/>
      <c r="CT33" s="721"/>
      <c r="CU33" s="721"/>
      <c r="CV33" s="721"/>
      <c r="CW33" s="721"/>
      <c r="CX33" s="721"/>
      <c r="CY33" s="722"/>
      <c r="CZ33" s="690">
        <v>57.8</v>
      </c>
      <c r="DA33" s="719"/>
      <c r="DB33" s="719"/>
      <c r="DC33" s="723"/>
      <c r="DD33" s="694">
        <v>6990829</v>
      </c>
      <c r="DE33" s="721"/>
      <c r="DF33" s="721"/>
      <c r="DG33" s="721"/>
      <c r="DH33" s="721"/>
      <c r="DI33" s="721"/>
      <c r="DJ33" s="721"/>
      <c r="DK33" s="722"/>
      <c r="DL33" s="694">
        <v>4865939</v>
      </c>
      <c r="DM33" s="721"/>
      <c r="DN33" s="721"/>
      <c r="DO33" s="721"/>
      <c r="DP33" s="721"/>
      <c r="DQ33" s="721"/>
      <c r="DR33" s="721"/>
      <c r="DS33" s="721"/>
      <c r="DT33" s="721"/>
      <c r="DU33" s="721"/>
      <c r="DV33" s="722"/>
      <c r="DW33" s="690">
        <v>46.6</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52542</v>
      </c>
      <c r="S34" s="686"/>
      <c r="T34" s="686"/>
      <c r="U34" s="686"/>
      <c r="V34" s="686"/>
      <c r="W34" s="686"/>
      <c r="X34" s="686"/>
      <c r="Y34" s="687"/>
      <c r="Z34" s="688">
        <v>0.3</v>
      </c>
      <c r="AA34" s="688"/>
      <c r="AB34" s="688"/>
      <c r="AC34" s="688"/>
      <c r="AD34" s="689">
        <v>6657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2235636</v>
      </c>
      <c r="CS34" s="686"/>
      <c r="CT34" s="686"/>
      <c r="CU34" s="686"/>
      <c r="CV34" s="686"/>
      <c r="CW34" s="686"/>
      <c r="CX34" s="686"/>
      <c r="CY34" s="687"/>
      <c r="CZ34" s="690">
        <v>11.7</v>
      </c>
      <c r="DA34" s="719"/>
      <c r="DB34" s="719"/>
      <c r="DC34" s="723"/>
      <c r="DD34" s="694">
        <v>1811255</v>
      </c>
      <c r="DE34" s="686"/>
      <c r="DF34" s="686"/>
      <c r="DG34" s="686"/>
      <c r="DH34" s="686"/>
      <c r="DI34" s="686"/>
      <c r="DJ34" s="686"/>
      <c r="DK34" s="687"/>
      <c r="DL34" s="694">
        <v>1045337</v>
      </c>
      <c r="DM34" s="686"/>
      <c r="DN34" s="686"/>
      <c r="DO34" s="686"/>
      <c r="DP34" s="686"/>
      <c r="DQ34" s="686"/>
      <c r="DR34" s="686"/>
      <c r="DS34" s="686"/>
      <c r="DT34" s="686"/>
      <c r="DU34" s="686"/>
      <c r="DV34" s="687"/>
      <c r="DW34" s="690">
        <v>10</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595328</v>
      </c>
      <c r="S35" s="686"/>
      <c r="T35" s="686"/>
      <c r="U35" s="686"/>
      <c r="V35" s="686"/>
      <c r="W35" s="686"/>
      <c r="X35" s="686"/>
      <c r="Y35" s="687"/>
      <c r="Z35" s="688">
        <v>3</v>
      </c>
      <c r="AA35" s="688"/>
      <c r="AB35" s="688"/>
      <c r="AC35" s="688"/>
      <c r="AD35" s="689" t="s">
        <v>250</v>
      </c>
      <c r="AE35" s="689"/>
      <c r="AF35" s="689"/>
      <c r="AG35" s="689"/>
      <c r="AH35" s="689"/>
      <c r="AI35" s="689"/>
      <c r="AJ35" s="689"/>
      <c r="AK35" s="689"/>
      <c r="AL35" s="690" t="s">
        <v>235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282742</v>
      </c>
      <c r="CS35" s="721"/>
      <c r="CT35" s="721"/>
      <c r="CU35" s="721"/>
      <c r="CV35" s="721"/>
      <c r="CW35" s="721"/>
      <c r="CX35" s="721"/>
      <c r="CY35" s="722"/>
      <c r="CZ35" s="690">
        <v>1.5</v>
      </c>
      <c r="DA35" s="719"/>
      <c r="DB35" s="719"/>
      <c r="DC35" s="723"/>
      <c r="DD35" s="694">
        <v>223654</v>
      </c>
      <c r="DE35" s="721"/>
      <c r="DF35" s="721"/>
      <c r="DG35" s="721"/>
      <c r="DH35" s="721"/>
      <c r="DI35" s="721"/>
      <c r="DJ35" s="721"/>
      <c r="DK35" s="722"/>
      <c r="DL35" s="694">
        <v>177507</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136174</v>
      </c>
      <c r="S36" s="686"/>
      <c r="T36" s="686"/>
      <c r="U36" s="686"/>
      <c r="V36" s="686"/>
      <c r="W36" s="686"/>
      <c r="X36" s="686"/>
      <c r="Y36" s="687"/>
      <c r="Z36" s="688">
        <v>0.7</v>
      </c>
      <c r="AA36" s="688"/>
      <c r="AB36" s="688"/>
      <c r="AC36" s="688"/>
      <c r="AD36" s="689" t="s">
        <v>127</v>
      </c>
      <c r="AE36" s="689"/>
      <c r="AF36" s="689"/>
      <c r="AG36" s="689"/>
      <c r="AH36" s="689"/>
      <c r="AI36" s="689"/>
      <c r="AJ36" s="689"/>
      <c r="AK36" s="689"/>
      <c r="AL36" s="690" t="s">
        <v>250</v>
      </c>
      <c r="AM36" s="691"/>
      <c r="AN36" s="691"/>
      <c r="AO36" s="692"/>
      <c r="AP36" s="235"/>
      <c r="AQ36" s="759" t="s">
        <v>324</v>
      </c>
      <c r="AR36" s="760"/>
      <c r="AS36" s="760"/>
      <c r="AT36" s="760"/>
      <c r="AU36" s="760"/>
      <c r="AV36" s="760"/>
      <c r="AW36" s="760"/>
      <c r="AX36" s="760"/>
      <c r="AY36" s="761"/>
      <c r="AZ36" s="674">
        <v>2984221</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81652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5960943</v>
      </c>
      <c r="CS36" s="686"/>
      <c r="CT36" s="686"/>
      <c r="CU36" s="686"/>
      <c r="CV36" s="686"/>
      <c r="CW36" s="686"/>
      <c r="CX36" s="686"/>
      <c r="CY36" s="687"/>
      <c r="CZ36" s="690">
        <v>31.3</v>
      </c>
      <c r="DA36" s="719"/>
      <c r="DB36" s="719"/>
      <c r="DC36" s="723"/>
      <c r="DD36" s="694">
        <v>3110171</v>
      </c>
      <c r="DE36" s="686"/>
      <c r="DF36" s="686"/>
      <c r="DG36" s="686"/>
      <c r="DH36" s="686"/>
      <c r="DI36" s="686"/>
      <c r="DJ36" s="686"/>
      <c r="DK36" s="687"/>
      <c r="DL36" s="694">
        <v>2259466</v>
      </c>
      <c r="DM36" s="686"/>
      <c r="DN36" s="686"/>
      <c r="DO36" s="686"/>
      <c r="DP36" s="686"/>
      <c r="DQ36" s="686"/>
      <c r="DR36" s="686"/>
      <c r="DS36" s="686"/>
      <c r="DT36" s="686"/>
      <c r="DU36" s="686"/>
      <c r="DV36" s="687"/>
      <c r="DW36" s="690">
        <v>21.7</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192939</v>
      </c>
      <c r="S37" s="686"/>
      <c r="T37" s="686"/>
      <c r="U37" s="686"/>
      <c r="V37" s="686"/>
      <c r="W37" s="686"/>
      <c r="X37" s="686"/>
      <c r="Y37" s="687"/>
      <c r="Z37" s="688">
        <v>1</v>
      </c>
      <c r="AA37" s="688"/>
      <c r="AB37" s="688"/>
      <c r="AC37" s="688"/>
      <c r="AD37" s="689" t="s">
        <v>250</v>
      </c>
      <c r="AE37" s="689"/>
      <c r="AF37" s="689"/>
      <c r="AG37" s="689"/>
      <c r="AH37" s="689"/>
      <c r="AI37" s="689"/>
      <c r="AJ37" s="689"/>
      <c r="AK37" s="689"/>
      <c r="AL37" s="690" t="s">
        <v>250</v>
      </c>
      <c r="AM37" s="691"/>
      <c r="AN37" s="691"/>
      <c r="AO37" s="692"/>
      <c r="AQ37" s="763" t="s">
        <v>328</v>
      </c>
      <c r="AR37" s="764"/>
      <c r="AS37" s="764"/>
      <c r="AT37" s="764"/>
      <c r="AU37" s="764"/>
      <c r="AV37" s="764"/>
      <c r="AW37" s="764"/>
      <c r="AX37" s="764"/>
      <c r="AY37" s="765"/>
      <c r="AZ37" s="685">
        <v>544096</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17120</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1188782</v>
      </c>
      <c r="CS37" s="721"/>
      <c r="CT37" s="721"/>
      <c r="CU37" s="721"/>
      <c r="CV37" s="721"/>
      <c r="CW37" s="721"/>
      <c r="CX37" s="721"/>
      <c r="CY37" s="722"/>
      <c r="CZ37" s="690">
        <v>6.2</v>
      </c>
      <c r="DA37" s="719"/>
      <c r="DB37" s="719"/>
      <c r="DC37" s="723"/>
      <c r="DD37" s="694">
        <v>1188782</v>
      </c>
      <c r="DE37" s="721"/>
      <c r="DF37" s="721"/>
      <c r="DG37" s="721"/>
      <c r="DH37" s="721"/>
      <c r="DI37" s="721"/>
      <c r="DJ37" s="721"/>
      <c r="DK37" s="722"/>
      <c r="DL37" s="694">
        <v>1169813</v>
      </c>
      <c r="DM37" s="721"/>
      <c r="DN37" s="721"/>
      <c r="DO37" s="721"/>
      <c r="DP37" s="721"/>
      <c r="DQ37" s="721"/>
      <c r="DR37" s="721"/>
      <c r="DS37" s="721"/>
      <c r="DT37" s="721"/>
      <c r="DU37" s="721"/>
      <c r="DV37" s="722"/>
      <c r="DW37" s="690">
        <v>11.2</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371775</v>
      </c>
      <c r="S38" s="686"/>
      <c r="T38" s="686"/>
      <c r="U38" s="686"/>
      <c r="V38" s="686"/>
      <c r="W38" s="686"/>
      <c r="X38" s="686"/>
      <c r="Y38" s="687"/>
      <c r="Z38" s="688">
        <v>1.9</v>
      </c>
      <c r="AA38" s="688"/>
      <c r="AB38" s="688"/>
      <c r="AC38" s="688"/>
      <c r="AD38" s="689">
        <v>43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512102</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4428</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1776488</v>
      </c>
      <c r="CS38" s="686"/>
      <c r="CT38" s="686"/>
      <c r="CU38" s="686"/>
      <c r="CV38" s="686"/>
      <c r="CW38" s="686"/>
      <c r="CX38" s="686"/>
      <c r="CY38" s="687"/>
      <c r="CZ38" s="690">
        <v>9.3000000000000007</v>
      </c>
      <c r="DA38" s="719"/>
      <c r="DB38" s="719"/>
      <c r="DC38" s="723"/>
      <c r="DD38" s="694">
        <v>1455944</v>
      </c>
      <c r="DE38" s="686"/>
      <c r="DF38" s="686"/>
      <c r="DG38" s="686"/>
      <c r="DH38" s="686"/>
      <c r="DI38" s="686"/>
      <c r="DJ38" s="686"/>
      <c r="DK38" s="687"/>
      <c r="DL38" s="694">
        <v>1383629</v>
      </c>
      <c r="DM38" s="686"/>
      <c r="DN38" s="686"/>
      <c r="DO38" s="686"/>
      <c r="DP38" s="686"/>
      <c r="DQ38" s="686"/>
      <c r="DR38" s="686"/>
      <c r="DS38" s="686"/>
      <c r="DT38" s="686"/>
      <c r="DU38" s="686"/>
      <c r="DV38" s="687"/>
      <c r="DW38" s="690">
        <v>13.3</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950272</v>
      </c>
      <c r="S39" s="686"/>
      <c r="T39" s="686"/>
      <c r="U39" s="686"/>
      <c r="V39" s="686"/>
      <c r="W39" s="686"/>
      <c r="X39" s="686"/>
      <c r="Y39" s="687"/>
      <c r="Z39" s="688">
        <v>4.8</v>
      </c>
      <c r="AA39" s="688"/>
      <c r="AB39" s="688"/>
      <c r="AC39" s="688"/>
      <c r="AD39" s="689" t="s">
        <v>127</v>
      </c>
      <c r="AE39" s="689"/>
      <c r="AF39" s="689"/>
      <c r="AG39" s="689"/>
      <c r="AH39" s="689"/>
      <c r="AI39" s="689"/>
      <c r="AJ39" s="689"/>
      <c r="AK39" s="689"/>
      <c r="AL39" s="690" t="s">
        <v>250</v>
      </c>
      <c r="AM39" s="691"/>
      <c r="AN39" s="691"/>
      <c r="AO39" s="692"/>
      <c r="AQ39" s="763" t="s">
        <v>336</v>
      </c>
      <c r="AR39" s="764"/>
      <c r="AS39" s="764"/>
      <c r="AT39" s="764"/>
      <c r="AU39" s="764"/>
      <c r="AV39" s="764"/>
      <c r="AW39" s="764"/>
      <c r="AX39" s="764"/>
      <c r="AY39" s="765"/>
      <c r="AZ39" s="685">
        <v>120662</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6742</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476057</v>
      </c>
      <c r="CS39" s="721"/>
      <c r="CT39" s="721"/>
      <c r="CU39" s="721"/>
      <c r="CV39" s="721"/>
      <c r="CW39" s="721"/>
      <c r="CX39" s="721"/>
      <c r="CY39" s="722"/>
      <c r="CZ39" s="690">
        <v>2.5</v>
      </c>
      <c r="DA39" s="719"/>
      <c r="DB39" s="719"/>
      <c r="DC39" s="723"/>
      <c r="DD39" s="694">
        <v>389805</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v>32103</v>
      </c>
      <c r="S40" s="686"/>
      <c r="T40" s="686"/>
      <c r="U40" s="686"/>
      <c r="V40" s="686"/>
      <c r="W40" s="686"/>
      <c r="X40" s="686"/>
      <c r="Y40" s="687"/>
      <c r="Z40" s="688">
        <v>0.2</v>
      </c>
      <c r="AA40" s="688"/>
      <c r="AB40" s="688"/>
      <c r="AC40" s="688"/>
      <c r="AD40" s="689" t="s">
        <v>235</v>
      </c>
      <c r="AE40" s="689"/>
      <c r="AF40" s="689"/>
      <c r="AG40" s="689"/>
      <c r="AH40" s="689"/>
      <c r="AI40" s="689"/>
      <c r="AJ40" s="689"/>
      <c r="AK40" s="689"/>
      <c r="AL40" s="690" t="s">
        <v>250</v>
      </c>
      <c r="AM40" s="691"/>
      <c r="AN40" s="691"/>
      <c r="AO40" s="692"/>
      <c r="AQ40" s="763" t="s">
        <v>340</v>
      </c>
      <c r="AR40" s="764"/>
      <c r="AS40" s="764"/>
      <c r="AT40" s="764"/>
      <c r="AU40" s="764"/>
      <c r="AV40" s="764"/>
      <c r="AW40" s="764"/>
      <c r="AX40" s="764"/>
      <c r="AY40" s="765"/>
      <c r="AZ40" s="685">
        <v>30708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91</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292000</v>
      </c>
      <c r="CS40" s="686"/>
      <c r="CT40" s="686"/>
      <c r="CU40" s="686"/>
      <c r="CV40" s="686"/>
      <c r="CW40" s="686"/>
      <c r="CX40" s="686"/>
      <c r="CY40" s="687"/>
      <c r="CZ40" s="690">
        <v>1.5</v>
      </c>
      <c r="DA40" s="719"/>
      <c r="DB40" s="719"/>
      <c r="DC40" s="723"/>
      <c r="DD40" s="694" t="s">
        <v>250</v>
      </c>
      <c r="DE40" s="686"/>
      <c r="DF40" s="686"/>
      <c r="DG40" s="686"/>
      <c r="DH40" s="686"/>
      <c r="DI40" s="686"/>
      <c r="DJ40" s="686"/>
      <c r="DK40" s="687"/>
      <c r="DL40" s="694" t="s">
        <v>250</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250</v>
      </c>
      <c r="AA41" s="688"/>
      <c r="AB41" s="688"/>
      <c r="AC41" s="688"/>
      <c r="AD41" s="689" t="s">
        <v>250</v>
      </c>
      <c r="AE41" s="689"/>
      <c r="AF41" s="689"/>
      <c r="AG41" s="689"/>
      <c r="AH41" s="689"/>
      <c r="AI41" s="689"/>
      <c r="AJ41" s="689"/>
      <c r="AK41" s="689"/>
      <c r="AL41" s="690" t="s">
        <v>250</v>
      </c>
      <c r="AM41" s="691"/>
      <c r="AN41" s="691"/>
      <c r="AO41" s="692"/>
      <c r="AQ41" s="763" t="s">
        <v>345</v>
      </c>
      <c r="AR41" s="764"/>
      <c r="AS41" s="764"/>
      <c r="AT41" s="764"/>
      <c r="AU41" s="764"/>
      <c r="AV41" s="764"/>
      <c r="AW41" s="764"/>
      <c r="AX41" s="764"/>
      <c r="AY41" s="765"/>
      <c r="AZ41" s="685">
        <v>360046</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250</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353169</v>
      </c>
      <c r="S42" s="686"/>
      <c r="T42" s="686"/>
      <c r="U42" s="686"/>
      <c r="V42" s="686"/>
      <c r="W42" s="686"/>
      <c r="X42" s="686"/>
      <c r="Y42" s="687"/>
      <c r="Z42" s="688">
        <v>1.8</v>
      </c>
      <c r="AA42" s="688"/>
      <c r="AB42" s="688"/>
      <c r="AC42" s="688"/>
      <c r="AD42" s="689" t="s">
        <v>127</v>
      </c>
      <c r="AE42" s="689"/>
      <c r="AF42" s="689"/>
      <c r="AG42" s="689"/>
      <c r="AH42" s="689"/>
      <c r="AI42" s="689"/>
      <c r="AJ42" s="689"/>
      <c r="AK42" s="689"/>
      <c r="AL42" s="690" t="s">
        <v>127</v>
      </c>
      <c r="AM42" s="691"/>
      <c r="AN42" s="691"/>
      <c r="AO42" s="692"/>
      <c r="AQ42" s="784" t="s">
        <v>336</v>
      </c>
      <c r="AR42" s="785"/>
      <c r="AS42" s="785"/>
      <c r="AT42" s="785"/>
      <c r="AU42" s="785"/>
      <c r="AV42" s="785"/>
      <c r="AW42" s="785"/>
      <c r="AX42" s="785"/>
      <c r="AY42" s="786"/>
      <c r="AZ42" s="776">
        <v>1416607</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426</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1224284</v>
      </c>
      <c r="CS42" s="686"/>
      <c r="CT42" s="686"/>
      <c r="CU42" s="686"/>
      <c r="CV42" s="686"/>
      <c r="CW42" s="686"/>
      <c r="CX42" s="686"/>
      <c r="CY42" s="687"/>
      <c r="CZ42" s="690">
        <v>6.4</v>
      </c>
      <c r="DA42" s="691"/>
      <c r="DB42" s="691"/>
      <c r="DC42" s="703"/>
      <c r="DD42" s="694">
        <v>366305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19667405</v>
      </c>
      <c r="S43" s="777"/>
      <c r="T43" s="777"/>
      <c r="U43" s="777"/>
      <c r="V43" s="777"/>
      <c r="W43" s="777"/>
      <c r="X43" s="777"/>
      <c r="Y43" s="778"/>
      <c r="Z43" s="779">
        <v>100</v>
      </c>
      <c r="AA43" s="779"/>
      <c r="AB43" s="779"/>
      <c r="AC43" s="779"/>
      <c r="AD43" s="780">
        <v>10045827</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21200</v>
      </c>
      <c r="CS43" s="721"/>
      <c r="CT43" s="721"/>
      <c r="CU43" s="721"/>
      <c r="CV43" s="721"/>
      <c r="CW43" s="721"/>
      <c r="CX43" s="721"/>
      <c r="CY43" s="722"/>
      <c r="CZ43" s="690">
        <v>0.1</v>
      </c>
      <c r="DA43" s="719"/>
      <c r="DB43" s="719"/>
      <c r="DC43" s="723"/>
      <c r="DD43" s="694">
        <v>13100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353</v>
      </c>
      <c r="CG44" s="683"/>
      <c r="CH44" s="683"/>
      <c r="CI44" s="683"/>
      <c r="CJ44" s="683"/>
      <c r="CK44" s="683"/>
      <c r="CL44" s="683"/>
      <c r="CM44" s="683"/>
      <c r="CN44" s="683"/>
      <c r="CO44" s="683"/>
      <c r="CP44" s="683"/>
      <c r="CQ44" s="684"/>
      <c r="CR44" s="685">
        <v>1219794</v>
      </c>
      <c r="CS44" s="686"/>
      <c r="CT44" s="686"/>
      <c r="CU44" s="686"/>
      <c r="CV44" s="686"/>
      <c r="CW44" s="686"/>
      <c r="CX44" s="686"/>
      <c r="CY44" s="687"/>
      <c r="CZ44" s="690">
        <v>6.4</v>
      </c>
      <c r="DA44" s="691"/>
      <c r="DB44" s="691"/>
      <c r="DC44" s="703"/>
      <c r="DD44" s="694">
        <v>364550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450752</v>
      </c>
      <c r="CS45" s="721"/>
      <c r="CT45" s="721"/>
      <c r="CU45" s="721"/>
      <c r="CV45" s="721"/>
      <c r="CW45" s="721"/>
      <c r="CX45" s="721"/>
      <c r="CY45" s="722"/>
      <c r="CZ45" s="690">
        <v>2.4</v>
      </c>
      <c r="DA45" s="719"/>
      <c r="DB45" s="719"/>
      <c r="DC45" s="723"/>
      <c r="DD45" s="694">
        <v>14503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716422</v>
      </c>
      <c r="CS46" s="686"/>
      <c r="CT46" s="686"/>
      <c r="CU46" s="686"/>
      <c r="CV46" s="686"/>
      <c r="CW46" s="686"/>
      <c r="CX46" s="686"/>
      <c r="CY46" s="687"/>
      <c r="CZ46" s="690">
        <v>3.8</v>
      </c>
      <c r="DA46" s="691"/>
      <c r="DB46" s="691"/>
      <c r="DC46" s="703"/>
      <c r="DD46" s="694">
        <v>349853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4490</v>
      </c>
      <c r="CS47" s="721"/>
      <c r="CT47" s="721"/>
      <c r="CU47" s="721"/>
      <c r="CV47" s="721"/>
      <c r="CW47" s="721"/>
      <c r="CX47" s="721"/>
      <c r="CY47" s="722"/>
      <c r="CZ47" s="690">
        <v>0</v>
      </c>
      <c r="DA47" s="719"/>
      <c r="DB47" s="719"/>
      <c r="DC47" s="723"/>
      <c r="DD47" s="694">
        <v>1755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250</v>
      </c>
      <c r="CS48" s="686"/>
      <c r="CT48" s="686"/>
      <c r="CU48" s="686"/>
      <c r="CV48" s="686"/>
      <c r="CW48" s="686"/>
      <c r="CX48" s="686"/>
      <c r="CY48" s="687"/>
      <c r="CZ48" s="690" t="s">
        <v>250</v>
      </c>
      <c r="DA48" s="691"/>
      <c r="DB48" s="691"/>
      <c r="DC48" s="703"/>
      <c r="DD48" s="694" t="s">
        <v>250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19074419</v>
      </c>
      <c r="CS49" s="756"/>
      <c r="CT49" s="756"/>
      <c r="CU49" s="756"/>
      <c r="CV49" s="756"/>
      <c r="CW49" s="756"/>
      <c r="CX49" s="756"/>
      <c r="CY49" s="787"/>
      <c r="CZ49" s="781">
        <v>100</v>
      </c>
      <c r="DA49" s="788"/>
      <c r="DB49" s="788"/>
      <c r="DC49" s="789"/>
      <c r="DD49" s="790">
        <v>12218052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cXJZqUQXv+1cHhRaw9MraXw2p0XPzrqRPliJ+boA/gkKgDxINwIH6bw+x+5MzFqHNCoWGPzO7SP5FqvDnJK+w==" saltValue="u48CGHntQb5OSAm2G0ui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20040</v>
      </c>
      <c r="R7" s="821"/>
      <c r="S7" s="821"/>
      <c r="T7" s="821"/>
      <c r="U7" s="821"/>
      <c r="V7" s="821">
        <v>19447</v>
      </c>
      <c r="W7" s="821"/>
      <c r="X7" s="821"/>
      <c r="Y7" s="821"/>
      <c r="Z7" s="821"/>
      <c r="AA7" s="821">
        <f>Q7-V7</f>
        <v>593</v>
      </c>
      <c r="AB7" s="821"/>
      <c r="AC7" s="821"/>
      <c r="AD7" s="821"/>
      <c r="AE7" s="822"/>
      <c r="AF7" s="823">
        <v>542</v>
      </c>
      <c r="AG7" s="824"/>
      <c r="AH7" s="824"/>
      <c r="AI7" s="824"/>
      <c r="AJ7" s="825"/>
      <c r="AK7" s="860">
        <v>136</v>
      </c>
      <c r="AL7" s="861"/>
      <c r="AM7" s="861"/>
      <c r="AN7" s="861"/>
      <c r="AO7" s="861"/>
      <c r="AP7" s="861">
        <v>13757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-10</v>
      </c>
      <c r="CI7" s="858"/>
      <c r="CJ7" s="858"/>
      <c r="CK7" s="858"/>
      <c r="CL7" s="859"/>
      <c r="CM7" s="857">
        <v>82</v>
      </c>
      <c r="CN7" s="858"/>
      <c r="CO7" s="858"/>
      <c r="CP7" s="858"/>
      <c r="CQ7" s="859"/>
      <c r="CR7" s="857">
        <v>30</v>
      </c>
      <c r="CS7" s="858"/>
      <c r="CT7" s="858"/>
      <c r="CU7" s="858"/>
      <c r="CV7" s="859"/>
      <c r="CW7" s="857" t="s">
        <v>526</v>
      </c>
      <c r="CX7" s="858"/>
      <c r="CY7" s="858"/>
      <c r="CZ7" s="858"/>
      <c r="DA7" s="859"/>
      <c r="DB7" s="857" t="s">
        <v>526</v>
      </c>
      <c r="DC7" s="858"/>
      <c r="DD7" s="858"/>
      <c r="DE7" s="858"/>
      <c r="DF7" s="859"/>
      <c r="DG7" s="857" t="s">
        <v>526</v>
      </c>
      <c r="DH7" s="858"/>
      <c r="DI7" s="858"/>
      <c r="DJ7" s="858"/>
      <c r="DK7" s="859"/>
      <c r="DL7" s="857" t="s">
        <v>526</v>
      </c>
      <c r="DM7" s="858"/>
      <c r="DN7" s="858"/>
      <c r="DO7" s="858"/>
      <c r="DP7" s="859"/>
      <c r="DQ7" s="857" t="s">
        <v>526</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8</v>
      </c>
      <c r="R8" s="845"/>
      <c r="S8" s="845"/>
      <c r="T8" s="845"/>
      <c r="U8" s="845"/>
      <c r="V8" s="845">
        <v>8</v>
      </c>
      <c r="W8" s="845"/>
      <c r="X8" s="845"/>
      <c r="Y8" s="845"/>
      <c r="Z8" s="845"/>
      <c r="AA8" s="846">
        <f>Q8-V8</f>
        <v>0</v>
      </c>
      <c r="AB8" s="847"/>
      <c r="AC8" s="847"/>
      <c r="AD8" s="847"/>
      <c r="AE8" s="848"/>
      <c r="AF8" s="849" t="s">
        <v>386</v>
      </c>
      <c r="AG8" s="847"/>
      <c r="AH8" s="847"/>
      <c r="AI8" s="847"/>
      <c r="AJ8" s="848"/>
      <c r="AK8" s="850">
        <v>2</v>
      </c>
      <c r="AL8" s="851"/>
      <c r="AM8" s="851"/>
      <c r="AN8" s="851"/>
      <c r="AO8" s="851"/>
      <c r="AP8" s="851" t="s">
        <v>610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600</v>
      </c>
      <c r="BT8" s="855"/>
      <c r="BU8" s="855"/>
      <c r="BV8" s="855"/>
      <c r="BW8" s="855"/>
      <c r="BX8" s="855"/>
      <c r="BY8" s="855"/>
      <c r="BZ8" s="855"/>
      <c r="CA8" s="855"/>
      <c r="CB8" s="855"/>
      <c r="CC8" s="855"/>
      <c r="CD8" s="855"/>
      <c r="CE8" s="855"/>
      <c r="CF8" s="855"/>
      <c r="CG8" s="856"/>
      <c r="CH8" s="867">
        <v>-640</v>
      </c>
      <c r="CI8" s="868"/>
      <c r="CJ8" s="868"/>
      <c r="CK8" s="868"/>
      <c r="CL8" s="869"/>
      <c r="CM8" s="867">
        <v>315</v>
      </c>
      <c r="CN8" s="868"/>
      <c r="CO8" s="868"/>
      <c r="CP8" s="868"/>
      <c r="CQ8" s="869"/>
      <c r="CR8" s="867">
        <v>0</v>
      </c>
      <c r="CS8" s="868"/>
      <c r="CT8" s="868"/>
      <c r="CU8" s="868"/>
      <c r="CV8" s="869"/>
      <c r="CW8" s="867">
        <v>26</v>
      </c>
      <c r="CX8" s="868"/>
      <c r="CY8" s="868"/>
      <c r="CZ8" s="868"/>
      <c r="DA8" s="869"/>
      <c r="DB8" s="867" t="s">
        <v>526</v>
      </c>
      <c r="DC8" s="868"/>
      <c r="DD8" s="868"/>
      <c r="DE8" s="868"/>
      <c r="DF8" s="869"/>
      <c r="DG8" s="867" t="s">
        <v>526</v>
      </c>
      <c r="DH8" s="868"/>
      <c r="DI8" s="868"/>
      <c r="DJ8" s="868"/>
      <c r="DK8" s="869"/>
      <c r="DL8" s="867" t="s">
        <v>526</v>
      </c>
      <c r="DM8" s="868"/>
      <c r="DN8" s="868"/>
      <c r="DO8" s="868"/>
      <c r="DP8" s="869"/>
      <c r="DQ8" s="867" t="s">
        <v>526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9"/>
      <c r="AG9" s="847"/>
      <c r="AH9" s="847"/>
      <c r="AI9" s="847"/>
      <c r="AJ9" s="848"/>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0</v>
      </c>
      <c r="CI9" s="868"/>
      <c r="CJ9" s="868"/>
      <c r="CK9" s="868"/>
      <c r="CL9" s="869"/>
      <c r="CM9" s="867">
        <v>222</v>
      </c>
      <c r="CN9" s="868"/>
      <c r="CO9" s="868"/>
      <c r="CP9" s="868"/>
      <c r="CQ9" s="869"/>
      <c r="CR9" s="867">
        <v>31</v>
      </c>
      <c r="CS9" s="868"/>
      <c r="CT9" s="868"/>
      <c r="CU9" s="868"/>
      <c r="CV9" s="869"/>
      <c r="CW9" s="867" t="s">
        <v>526</v>
      </c>
      <c r="CX9" s="868"/>
      <c r="CY9" s="868"/>
      <c r="CZ9" s="868"/>
      <c r="DA9" s="869"/>
      <c r="DB9" s="867" t="s">
        <v>526</v>
      </c>
      <c r="DC9" s="868"/>
      <c r="DD9" s="868"/>
      <c r="DE9" s="868"/>
      <c r="DF9" s="869"/>
      <c r="DG9" s="867" t="s">
        <v>526</v>
      </c>
      <c r="DH9" s="868"/>
      <c r="DI9" s="868"/>
      <c r="DJ9" s="868"/>
      <c r="DK9" s="869"/>
      <c r="DL9" s="867" t="s">
        <v>526</v>
      </c>
      <c r="DM9" s="868"/>
      <c r="DN9" s="868"/>
      <c r="DO9" s="868"/>
      <c r="DP9" s="869"/>
      <c r="DQ9" s="867" t="s">
        <v>526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9"/>
      <c r="AG10" s="847"/>
      <c r="AH10" s="847"/>
      <c r="AI10" s="847"/>
      <c r="AJ10" s="848"/>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9"/>
      <c r="AG11" s="847"/>
      <c r="AH11" s="847"/>
      <c r="AI11" s="847"/>
      <c r="AJ11" s="848"/>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9"/>
      <c r="AG12" s="847"/>
      <c r="AH12" s="847"/>
      <c r="AI12" s="847"/>
      <c r="AJ12" s="848"/>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9"/>
      <c r="AG13" s="847"/>
      <c r="AH13" s="847"/>
      <c r="AI13" s="847"/>
      <c r="AJ13" s="848"/>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9"/>
      <c r="AG14" s="847"/>
      <c r="AH14" s="847"/>
      <c r="AI14" s="847"/>
      <c r="AJ14" s="848"/>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9"/>
      <c r="AG15" s="847"/>
      <c r="AH15" s="847"/>
      <c r="AI15" s="847"/>
      <c r="AJ15" s="848"/>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9"/>
      <c r="AG16" s="847"/>
      <c r="AH16" s="847"/>
      <c r="AI16" s="847"/>
      <c r="AJ16" s="848"/>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9"/>
      <c r="AG17" s="847"/>
      <c r="AH17" s="847"/>
      <c r="AI17" s="847"/>
      <c r="AJ17" s="848"/>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9"/>
      <c r="AG18" s="847"/>
      <c r="AH18" s="847"/>
      <c r="AI18" s="847"/>
      <c r="AJ18" s="848"/>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9"/>
      <c r="AG19" s="847"/>
      <c r="AH19" s="847"/>
      <c r="AI19" s="847"/>
      <c r="AJ19" s="848"/>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9"/>
      <c r="AG20" s="847"/>
      <c r="AH20" s="847"/>
      <c r="AI20" s="847"/>
      <c r="AJ20" s="848"/>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9"/>
      <c r="AG21" s="847"/>
      <c r="AH21" s="847"/>
      <c r="AI21" s="847"/>
      <c r="AJ21" s="848"/>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9"/>
      <c r="AG22" s="847"/>
      <c r="AH22" s="847"/>
      <c r="AI22" s="847"/>
      <c r="AJ22" s="848"/>
      <c r="AK22" s="890"/>
      <c r="AL22" s="891"/>
      <c r="AM22" s="891"/>
      <c r="AN22" s="891"/>
      <c r="AO22" s="891"/>
      <c r="AP22" s="891"/>
      <c r="AQ22" s="891"/>
      <c r="AR22" s="891"/>
      <c r="AS22" s="891"/>
      <c r="AT22" s="891"/>
      <c r="AU22" s="892"/>
      <c r="AV22" s="892"/>
      <c r="AW22" s="892"/>
      <c r="AX22" s="892"/>
      <c r="AY22" s="893"/>
      <c r="AZ22" s="894" t="s">
        <v>387</v>
      </c>
      <c r="BA22" s="894"/>
      <c r="BB22" s="894"/>
      <c r="BC22" s="894"/>
      <c r="BD22" s="895"/>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f>Q7+Q8</f>
        <v>20048</v>
      </c>
      <c r="R23" s="880"/>
      <c r="S23" s="880"/>
      <c r="T23" s="880"/>
      <c r="U23" s="880"/>
      <c r="V23" s="881">
        <f t="shared" ref="V23" si="0">V7+V8</f>
        <v>19455</v>
      </c>
      <c r="W23" s="882"/>
      <c r="X23" s="882"/>
      <c r="Y23" s="882"/>
      <c r="Z23" s="883"/>
      <c r="AA23" s="880">
        <f t="shared" ref="AA23" si="1">AA7+AA8</f>
        <v>593</v>
      </c>
      <c r="AB23" s="880"/>
      <c r="AC23" s="880"/>
      <c r="AD23" s="880"/>
      <c r="AE23" s="881"/>
      <c r="AF23" s="884">
        <v>542</v>
      </c>
      <c r="AG23" s="880"/>
      <c r="AH23" s="880"/>
      <c r="AI23" s="880"/>
      <c r="AJ23" s="885"/>
      <c r="AK23" s="886"/>
      <c r="AL23" s="887"/>
      <c r="AM23" s="887"/>
      <c r="AN23" s="887"/>
      <c r="AO23" s="887"/>
      <c r="AP23" s="880">
        <f>AP7</f>
        <v>13757</v>
      </c>
      <c r="AQ23" s="880"/>
      <c r="AR23" s="880"/>
      <c r="AS23" s="880"/>
      <c r="AT23" s="880"/>
      <c r="AU23" s="888"/>
      <c r="AV23" s="888"/>
      <c r="AW23" s="888"/>
      <c r="AX23" s="888"/>
      <c r="AY23" s="889"/>
      <c r="AZ23" s="897" t="s">
        <v>390</v>
      </c>
      <c r="BA23" s="882"/>
      <c r="BB23" s="882"/>
      <c r="BC23" s="882"/>
      <c r="BD23" s="898"/>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6" t="s">
        <v>391</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9" t="s">
        <v>396</v>
      </c>
      <c r="AG26" s="900"/>
      <c r="AH26" s="900"/>
      <c r="AI26" s="900"/>
      <c r="AJ26" s="901"/>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9">
        <v>4051</v>
      </c>
      <c r="R28" s="910"/>
      <c r="S28" s="910"/>
      <c r="T28" s="910"/>
      <c r="U28" s="910"/>
      <c r="V28" s="910">
        <v>3969</v>
      </c>
      <c r="W28" s="910"/>
      <c r="X28" s="910"/>
      <c r="Y28" s="910"/>
      <c r="Z28" s="910"/>
      <c r="AA28" s="910">
        <f t="shared" ref="AA28:AA32" si="2">Q28-V28</f>
        <v>82</v>
      </c>
      <c r="AB28" s="910"/>
      <c r="AC28" s="910"/>
      <c r="AD28" s="910"/>
      <c r="AE28" s="911"/>
      <c r="AF28" s="912">
        <v>82</v>
      </c>
      <c r="AG28" s="910"/>
      <c r="AH28" s="910"/>
      <c r="AI28" s="910"/>
      <c r="AJ28" s="913"/>
      <c r="AK28" s="914">
        <v>405</v>
      </c>
      <c r="AL28" s="905"/>
      <c r="AM28" s="905"/>
      <c r="AN28" s="905"/>
      <c r="AO28" s="905"/>
      <c r="AP28" s="905" t="s">
        <v>526</v>
      </c>
      <c r="AQ28" s="905"/>
      <c r="AR28" s="905"/>
      <c r="AS28" s="905"/>
      <c r="AT28" s="905"/>
      <c r="AU28" s="905" t="s">
        <v>526</v>
      </c>
      <c r="AV28" s="905"/>
      <c r="AW28" s="905"/>
      <c r="AX28" s="905"/>
      <c r="AY28" s="905"/>
      <c r="AZ28" s="906" t="s">
        <v>526</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11</v>
      </c>
      <c r="R29" s="845"/>
      <c r="S29" s="845"/>
      <c r="T29" s="845"/>
      <c r="U29" s="845"/>
      <c r="V29" s="845">
        <v>8</v>
      </c>
      <c r="W29" s="845"/>
      <c r="X29" s="845"/>
      <c r="Y29" s="845"/>
      <c r="Z29" s="845"/>
      <c r="AA29" s="845">
        <f t="shared" si="2"/>
        <v>3</v>
      </c>
      <c r="AB29" s="845"/>
      <c r="AC29" s="845"/>
      <c r="AD29" s="845"/>
      <c r="AE29" s="846"/>
      <c r="AF29" s="849">
        <v>3</v>
      </c>
      <c r="AG29" s="847"/>
      <c r="AH29" s="847"/>
      <c r="AI29" s="847"/>
      <c r="AJ29" s="848"/>
      <c r="AK29" s="917">
        <v>7</v>
      </c>
      <c r="AL29" s="918"/>
      <c r="AM29" s="918"/>
      <c r="AN29" s="918"/>
      <c r="AO29" s="918"/>
      <c r="AP29" s="918" t="s">
        <v>526</v>
      </c>
      <c r="AQ29" s="918"/>
      <c r="AR29" s="918"/>
      <c r="AS29" s="918"/>
      <c r="AT29" s="918"/>
      <c r="AU29" s="918" t="s">
        <v>526</v>
      </c>
      <c r="AV29" s="918"/>
      <c r="AW29" s="918"/>
      <c r="AX29" s="918"/>
      <c r="AY29" s="918"/>
      <c r="AZ29" s="919" t="s">
        <v>526</v>
      </c>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5390</v>
      </c>
      <c r="R30" s="845"/>
      <c r="S30" s="845"/>
      <c r="T30" s="845"/>
      <c r="U30" s="845"/>
      <c r="V30" s="845">
        <v>5293</v>
      </c>
      <c r="W30" s="845"/>
      <c r="X30" s="845"/>
      <c r="Y30" s="845"/>
      <c r="Z30" s="845"/>
      <c r="AA30" s="845">
        <f t="shared" si="2"/>
        <v>97</v>
      </c>
      <c r="AB30" s="845"/>
      <c r="AC30" s="845"/>
      <c r="AD30" s="845"/>
      <c r="AE30" s="846"/>
      <c r="AF30" s="849">
        <v>97</v>
      </c>
      <c r="AG30" s="847"/>
      <c r="AH30" s="847"/>
      <c r="AI30" s="847"/>
      <c r="AJ30" s="848"/>
      <c r="AK30" s="917">
        <v>815</v>
      </c>
      <c r="AL30" s="918"/>
      <c r="AM30" s="918"/>
      <c r="AN30" s="918"/>
      <c r="AO30" s="918"/>
      <c r="AP30" s="918" t="s">
        <v>526</v>
      </c>
      <c r="AQ30" s="918"/>
      <c r="AR30" s="918"/>
      <c r="AS30" s="918"/>
      <c r="AT30" s="918"/>
      <c r="AU30" s="918" t="s">
        <v>526</v>
      </c>
      <c r="AV30" s="918"/>
      <c r="AW30" s="918"/>
      <c r="AX30" s="918"/>
      <c r="AY30" s="918"/>
      <c r="AZ30" s="919" t="s">
        <v>526</v>
      </c>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6</v>
      </c>
      <c r="R31" s="845"/>
      <c r="S31" s="845"/>
      <c r="T31" s="845"/>
      <c r="U31" s="845"/>
      <c r="V31" s="845">
        <v>6</v>
      </c>
      <c r="W31" s="845"/>
      <c r="X31" s="845"/>
      <c r="Y31" s="845"/>
      <c r="Z31" s="845"/>
      <c r="AA31" s="845">
        <f t="shared" si="2"/>
        <v>0</v>
      </c>
      <c r="AB31" s="845"/>
      <c r="AC31" s="845"/>
      <c r="AD31" s="845"/>
      <c r="AE31" s="846"/>
      <c r="AF31" s="849" t="s">
        <v>405</v>
      </c>
      <c r="AG31" s="847"/>
      <c r="AH31" s="847"/>
      <c r="AI31" s="847"/>
      <c r="AJ31" s="848"/>
      <c r="AK31" s="917" t="s">
        <v>610</v>
      </c>
      <c r="AL31" s="918"/>
      <c r="AM31" s="918"/>
      <c r="AN31" s="918"/>
      <c r="AO31" s="918"/>
      <c r="AP31" s="918" t="s">
        <v>526</v>
      </c>
      <c r="AQ31" s="918"/>
      <c r="AR31" s="918"/>
      <c r="AS31" s="918"/>
      <c r="AT31" s="918"/>
      <c r="AU31" s="918" t="s">
        <v>526</v>
      </c>
      <c r="AV31" s="918"/>
      <c r="AW31" s="918"/>
      <c r="AX31" s="918"/>
      <c r="AY31" s="918"/>
      <c r="AZ31" s="919" t="s">
        <v>526</v>
      </c>
      <c r="BA31" s="919"/>
      <c r="BB31" s="919"/>
      <c r="BC31" s="919"/>
      <c r="BD31" s="919"/>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399</v>
      </c>
      <c r="R32" s="845"/>
      <c r="S32" s="845"/>
      <c r="T32" s="845"/>
      <c r="U32" s="845"/>
      <c r="V32" s="845">
        <v>397</v>
      </c>
      <c r="W32" s="845"/>
      <c r="X32" s="845"/>
      <c r="Y32" s="845"/>
      <c r="Z32" s="845"/>
      <c r="AA32" s="845">
        <f t="shared" si="2"/>
        <v>2</v>
      </c>
      <c r="AB32" s="845"/>
      <c r="AC32" s="845"/>
      <c r="AD32" s="845"/>
      <c r="AE32" s="846"/>
      <c r="AF32" s="849">
        <v>2</v>
      </c>
      <c r="AG32" s="847"/>
      <c r="AH32" s="847"/>
      <c r="AI32" s="847"/>
      <c r="AJ32" s="848"/>
      <c r="AK32" s="917">
        <v>150</v>
      </c>
      <c r="AL32" s="918"/>
      <c r="AM32" s="918"/>
      <c r="AN32" s="918"/>
      <c r="AO32" s="918"/>
      <c r="AP32" s="918" t="s">
        <v>526</v>
      </c>
      <c r="AQ32" s="918"/>
      <c r="AR32" s="918"/>
      <c r="AS32" s="918"/>
      <c r="AT32" s="918"/>
      <c r="AU32" s="918" t="s">
        <v>526</v>
      </c>
      <c r="AV32" s="918"/>
      <c r="AW32" s="918"/>
      <c r="AX32" s="918"/>
      <c r="AY32" s="918"/>
      <c r="AZ32" s="919" t="s">
        <v>526</v>
      </c>
      <c r="BA32" s="919"/>
      <c r="BB32" s="919"/>
      <c r="BC32" s="919"/>
      <c r="BD32" s="919"/>
      <c r="BE32" s="915"/>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574</v>
      </c>
      <c r="R33" s="845"/>
      <c r="S33" s="845"/>
      <c r="T33" s="845"/>
      <c r="U33" s="845"/>
      <c r="V33" s="845">
        <v>584</v>
      </c>
      <c r="W33" s="845"/>
      <c r="X33" s="845"/>
      <c r="Y33" s="845"/>
      <c r="Z33" s="845"/>
      <c r="AA33" s="845">
        <f t="shared" ref="AA33" si="3">Q33-V33</f>
        <v>-10</v>
      </c>
      <c r="AB33" s="845"/>
      <c r="AC33" s="845"/>
      <c r="AD33" s="845"/>
      <c r="AE33" s="846"/>
      <c r="AF33" s="849">
        <v>313</v>
      </c>
      <c r="AG33" s="847"/>
      <c r="AH33" s="847"/>
      <c r="AI33" s="847"/>
      <c r="AJ33" s="848"/>
      <c r="AK33" s="917">
        <v>16</v>
      </c>
      <c r="AL33" s="918"/>
      <c r="AM33" s="918"/>
      <c r="AN33" s="918"/>
      <c r="AO33" s="918"/>
      <c r="AP33" s="918">
        <v>2048</v>
      </c>
      <c r="AQ33" s="918"/>
      <c r="AR33" s="918"/>
      <c r="AS33" s="918"/>
      <c r="AT33" s="918"/>
      <c r="AU33" s="918">
        <v>281</v>
      </c>
      <c r="AV33" s="918"/>
      <c r="AW33" s="918"/>
      <c r="AX33" s="918"/>
      <c r="AY33" s="918"/>
      <c r="AZ33" s="919" t="s">
        <v>526</v>
      </c>
      <c r="BA33" s="919"/>
      <c r="BB33" s="919"/>
      <c r="BC33" s="919"/>
      <c r="BD33" s="919"/>
      <c r="BE33" s="915" t="s">
        <v>408</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409</v>
      </c>
      <c r="C34" s="842"/>
      <c r="D34" s="842"/>
      <c r="E34" s="842"/>
      <c r="F34" s="842"/>
      <c r="G34" s="842"/>
      <c r="H34" s="842"/>
      <c r="I34" s="842"/>
      <c r="J34" s="842"/>
      <c r="K34" s="842"/>
      <c r="L34" s="842"/>
      <c r="M34" s="842"/>
      <c r="N34" s="842"/>
      <c r="O34" s="842"/>
      <c r="P34" s="843"/>
      <c r="Q34" s="844">
        <v>484</v>
      </c>
      <c r="R34" s="845"/>
      <c r="S34" s="845"/>
      <c r="T34" s="845"/>
      <c r="U34" s="845"/>
      <c r="V34" s="845">
        <v>511</v>
      </c>
      <c r="W34" s="845"/>
      <c r="X34" s="845"/>
      <c r="Y34" s="845"/>
      <c r="Z34" s="845"/>
      <c r="AA34" s="845">
        <f t="shared" ref="AA34" si="4">Q34-V34</f>
        <v>-27</v>
      </c>
      <c r="AB34" s="845"/>
      <c r="AC34" s="845"/>
      <c r="AD34" s="845"/>
      <c r="AE34" s="846"/>
      <c r="AF34" s="849">
        <v>230</v>
      </c>
      <c r="AG34" s="847"/>
      <c r="AH34" s="847"/>
      <c r="AI34" s="847"/>
      <c r="AJ34" s="848"/>
      <c r="AK34" s="917">
        <v>0</v>
      </c>
      <c r="AL34" s="918"/>
      <c r="AM34" s="918"/>
      <c r="AN34" s="918"/>
      <c r="AO34" s="918"/>
      <c r="AP34" s="918">
        <v>268</v>
      </c>
      <c r="AQ34" s="918"/>
      <c r="AR34" s="918"/>
      <c r="AS34" s="918"/>
      <c r="AT34" s="918"/>
      <c r="AU34" s="919" t="s">
        <v>526</v>
      </c>
      <c r="AV34" s="919"/>
      <c r="AW34" s="919"/>
      <c r="AX34" s="919"/>
      <c r="AY34" s="919"/>
      <c r="AZ34" s="919" t="s">
        <v>526</v>
      </c>
      <c r="BA34" s="919"/>
      <c r="BB34" s="919"/>
      <c r="BC34" s="919"/>
      <c r="BD34" s="919"/>
      <c r="BE34" s="915" t="s">
        <v>410</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411</v>
      </c>
      <c r="C35" s="842"/>
      <c r="D35" s="842"/>
      <c r="E35" s="842"/>
      <c r="F35" s="842"/>
      <c r="G35" s="842"/>
      <c r="H35" s="842"/>
      <c r="I35" s="842"/>
      <c r="J35" s="842"/>
      <c r="K35" s="842"/>
      <c r="L35" s="842"/>
      <c r="M35" s="842"/>
      <c r="N35" s="842"/>
      <c r="O35" s="842"/>
      <c r="P35" s="843"/>
      <c r="Q35" s="844">
        <v>857</v>
      </c>
      <c r="R35" s="845"/>
      <c r="S35" s="845"/>
      <c r="T35" s="845"/>
      <c r="U35" s="845"/>
      <c r="V35" s="845">
        <v>776</v>
      </c>
      <c r="W35" s="845"/>
      <c r="X35" s="845"/>
      <c r="Y35" s="845"/>
      <c r="Z35" s="845"/>
      <c r="AA35" s="845">
        <f t="shared" ref="AA35" si="5">Q35-V35</f>
        <v>81</v>
      </c>
      <c r="AB35" s="845"/>
      <c r="AC35" s="845"/>
      <c r="AD35" s="845"/>
      <c r="AE35" s="846"/>
      <c r="AF35" s="849">
        <v>29</v>
      </c>
      <c r="AG35" s="847"/>
      <c r="AH35" s="847"/>
      <c r="AI35" s="847"/>
      <c r="AJ35" s="848"/>
      <c r="AK35" s="917">
        <v>544</v>
      </c>
      <c r="AL35" s="918"/>
      <c r="AM35" s="918"/>
      <c r="AN35" s="918"/>
      <c r="AO35" s="918"/>
      <c r="AP35" s="918">
        <v>8821</v>
      </c>
      <c r="AQ35" s="918"/>
      <c r="AR35" s="918"/>
      <c r="AS35" s="918"/>
      <c r="AT35" s="918"/>
      <c r="AU35" s="918">
        <v>6546</v>
      </c>
      <c r="AV35" s="918"/>
      <c r="AW35" s="918"/>
      <c r="AX35" s="918"/>
      <c r="AY35" s="918"/>
      <c r="AZ35" s="919" t="s">
        <v>526</v>
      </c>
      <c r="BA35" s="919"/>
      <c r="BB35" s="919"/>
      <c r="BC35" s="919"/>
      <c r="BD35" s="919"/>
      <c r="BE35" s="915" t="s">
        <v>412</v>
      </c>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413</v>
      </c>
      <c r="C36" s="842"/>
      <c r="D36" s="842"/>
      <c r="E36" s="842"/>
      <c r="F36" s="842"/>
      <c r="G36" s="842"/>
      <c r="H36" s="842"/>
      <c r="I36" s="842"/>
      <c r="J36" s="842"/>
      <c r="K36" s="842"/>
      <c r="L36" s="842"/>
      <c r="M36" s="842"/>
      <c r="N36" s="842"/>
      <c r="O36" s="842"/>
      <c r="P36" s="843"/>
      <c r="Q36" s="844">
        <v>107</v>
      </c>
      <c r="R36" s="845"/>
      <c r="S36" s="845"/>
      <c r="T36" s="845"/>
      <c r="U36" s="845"/>
      <c r="V36" s="845">
        <v>82</v>
      </c>
      <c r="W36" s="845"/>
      <c r="X36" s="845"/>
      <c r="Y36" s="845"/>
      <c r="Z36" s="845"/>
      <c r="AA36" s="845">
        <f t="shared" ref="AA36" si="6">Q36-V36</f>
        <v>25</v>
      </c>
      <c r="AB36" s="845"/>
      <c r="AC36" s="845"/>
      <c r="AD36" s="845"/>
      <c r="AE36" s="846"/>
      <c r="AF36" s="849">
        <v>6</v>
      </c>
      <c r="AG36" s="847"/>
      <c r="AH36" s="847"/>
      <c r="AI36" s="847"/>
      <c r="AJ36" s="848"/>
      <c r="AK36" s="917">
        <v>65</v>
      </c>
      <c r="AL36" s="918"/>
      <c r="AM36" s="918"/>
      <c r="AN36" s="918"/>
      <c r="AO36" s="918"/>
      <c r="AP36" s="918">
        <v>248</v>
      </c>
      <c r="AQ36" s="918"/>
      <c r="AR36" s="918"/>
      <c r="AS36" s="918"/>
      <c r="AT36" s="918"/>
      <c r="AU36" s="918">
        <v>205</v>
      </c>
      <c r="AV36" s="918"/>
      <c r="AW36" s="918"/>
      <c r="AX36" s="918"/>
      <c r="AY36" s="918"/>
      <c r="AZ36" s="919" t="s">
        <v>526</v>
      </c>
      <c r="BA36" s="919"/>
      <c r="BB36" s="919"/>
      <c r="BC36" s="919"/>
      <c r="BD36" s="919"/>
      <c r="BE36" s="915" t="s">
        <v>414</v>
      </c>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415</v>
      </c>
      <c r="C37" s="842"/>
      <c r="D37" s="842"/>
      <c r="E37" s="842"/>
      <c r="F37" s="842"/>
      <c r="G37" s="842"/>
      <c r="H37" s="842"/>
      <c r="I37" s="842"/>
      <c r="J37" s="842"/>
      <c r="K37" s="842"/>
      <c r="L37" s="842"/>
      <c r="M37" s="842"/>
      <c r="N37" s="842"/>
      <c r="O37" s="842"/>
      <c r="P37" s="843"/>
      <c r="Q37" s="844">
        <v>99</v>
      </c>
      <c r="R37" s="845"/>
      <c r="S37" s="845"/>
      <c r="T37" s="845"/>
      <c r="U37" s="845"/>
      <c r="V37" s="845">
        <v>88</v>
      </c>
      <c r="W37" s="845"/>
      <c r="X37" s="845"/>
      <c r="Y37" s="845"/>
      <c r="Z37" s="845"/>
      <c r="AA37" s="845">
        <f t="shared" ref="AA37" si="7">Q37-V37</f>
        <v>11</v>
      </c>
      <c r="AB37" s="845"/>
      <c r="AC37" s="845"/>
      <c r="AD37" s="845"/>
      <c r="AE37" s="846"/>
      <c r="AF37" s="849">
        <v>10</v>
      </c>
      <c r="AG37" s="847"/>
      <c r="AH37" s="847"/>
      <c r="AI37" s="847"/>
      <c r="AJ37" s="848"/>
      <c r="AK37" s="917">
        <v>56</v>
      </c>
      <c r="AL37" s="918"/>
      <c r="AM37" s="918"/>
      <c r="AN37" s="918"/>
      <c r="AO37" s="918"/>
      <c r="AP37" s="918">
        <v>463</v>
      </c>
      <c r="AQ37" s="918"/>
      <c r="AR37" s="918"/>
      <c r="AS37" s="918"/>
      <c r="AT37" s="918"/>
      <c r="AU37" s="918">
        <v>425</v>
      </c>
      <c r="AV37" s="918"/>
      <c r="AW37" s="918"/>
      <c r="AX37" s="918"/>
      <c r="AY37" s="918"/>
      <c r="AZ37" s="919" t="s">
        <v>526</v>
      </c>
      <c r="BA37" s="919"/>
      <c r="BB37" s="919"/>
      <c r="BC37" s="919"/>
      <c r="BD37" s="919"/>
      <c r="BE37" s="915" t="s">
        <v>416</v>
      </c>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417</v>
      </c>
      <c r="C38" s="842"/>
      <c r="D38" s="842"/>
      <c r="E38" s="842"/>
      <c r="F38" s="842"/>
      <c r="G38" s="842"/>
      <c r="H38" s="842"/>
      <c r="I38" s="842"/>
      <c r="J38" s="842"/>
      <c r="K38" s="842"/>
      <c r="L38" s="842"/>
      <c r="M38" s="842"/>
      <c r="N38" s="842"/>
      <c r="O38" s="842"/>
      <c r="P38" s="843"/>
      <c r="Q38" s="844">
        <v>2569</v>
      </c>
      <c r="R38" s="845"/>
      <c r="S38" s="845"/>
      <c r="T38" s="845"/>
      <c r="U38" s="845"/>
      <c r="V38" s="845">
        <v>2525</v>
      </c>
      <c r="W38" s="845"/>
      <c r="X38" s="845"/>
      <c r="Y38" s="845"/>
      <c r="Z38" s="845"/>
      <c r="AA38" s="845">
        <f t="shared" ref="AA38" si="8">Q38-V38</f>
        <v>44</v>
      </c>
      <c r="AB38" s="845"/>
      <c r="AC38" s="845"/>
      <c r="AD38" s="845"/>
      <c r="AE38" s="846"/>
      <c r="AF38" s="849">
        <v>30</v>
      </c>
      <c r="AG38" s="847"/>
      <c r="AH38" s="847"/>
      <c r="AI38" s="847"/>
      <c r="AJ38" s="848"/>
      <c r="AK38" s="917">
        <v>509</v>
      </c>
      <c r="AL38" s="918"/>
      <c r="AM38" s="918"/>
      <c r="AN38" s="918"/>
      <c r="AO38" s="918"/>
      <c r="AP38" s="918">
        <v>1862</v>
      </c>
      <c r="AQ38" s="918"/>
      <c r="AR38" s="918"/>
      <c r="AS38" s="918"/>
      <c r="AT38" s="918"/>
      <c r="AU38" s="918">
        <v>1238</v>
      </c>
      <c r="AV38" s="918"/>
      <c r="AW38" s="918"/>
      <c r="AX38" s="918"/>
      <c r="AY38" s="918"/>
      <c r="AZ38" s="919" t="s">
        <v>526</v>
      </c>
      <c r="BA38" s="919"/>
      <c r="BB38" s="919"/>
      <c r="BC38" s="919"/>
      <c r="BD38" s="919"/>
      <c r="BE38" s="915" t="s">
        <v>416</v>
      </c>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9"/>
      <c r="AG39" s="847"/>
      <c r="AH39" s="847"/>
      <c r="AI39" s="847"/>
      <c r="AJ39" s="848"/>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9"/>
      <c r="AG40" s="847"/>
      <c r="AH40" s="847"/>
      <c r="AI40" s="847"/>
      <c r="AJ40" s="848"/>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9"/>
      <c r="AG41" s="847"/>
      <c r="AH41" s="847"/>
      <c r="AI41" s="847"/>
      <c r="AJ41" s="848"/>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9"/>
      <c r="AG42" s="847"/>
      <c r="AH42" s="847"/>
      <c r="AI42" s="847"/>
      <c r="AJ42" s="848"/>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9"/>
      <c r="AG43" s="847"/>
      <c r="AH43" s="847"/>
      <c r="AI43" s="847"/>
      <c r="AJ43" s="848"/>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9"/>
      <c r="AG44" s="847"/>
      <c r="AH44" s="847"/>
      <c r="AI44" s="847"/>
      <c r="AJ44" s="848"/>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9"/>
      <c r="AG45" s="847"/>
      <c r="AH45" s="847"/>
      <c r="AI45" s="847"/>
      <c r="AJ45" s="848"/>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9"/>
      <c r="AG46" s="847"/>
      <c r="AH46" s="847"/>
      <c r="AI46" s="847"/>
      <c r="AJ46" s="848"/>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9"/>
      <c r="AG47" s="847"/>
      <c r="AH47" s="847"/>
      <c r="AI47" s="847"/>
      <c r="AJ47" s="848"/>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9"/>
      <c r="AG48" s="847"/>
      <c r="AH48" s="847"/>
      <c r="AI48" s="847"/>
      <c r="AJ48" s="848"/>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9"/>
      <c r="AG49" s="847"/>
      <c r="AH49" s="847"/>
      <c r="AI49" s="847"/>
      <c r="AJ49" s="848"/>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9"/>
      <c r="AG50" s="847"/>
      <c r="AH50" s="847"/>
      <c r="AI50" s="847"/>
      <c r="AJ50" s="848"/>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9"/>
      <c r="AG51" s="847"/>
      <c r="AH51" s="847"/>
      <c r="AI51" s="847"/>
      <c r="AJ51" s="848"/>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9"/>
      <c r="AG52" s="847"/>
      <c r="AH52" s="847"/>
      <c r="AI52" s="847"/>
      <c r="AJ52" s="848"/>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9"/>
      <c r="AG53" s="847"/>
      <c r="AH53" s="847"/>
      <c r="AI53" s="847"/>
      <c r="AJ53" s="848"/>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9"/>
      <c r="AG54" s="847"/>
      <c r="AH54" s="847"/>
      <c r="AI54" s="847"/>
      <c r="AJ54" s="848"/>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9"/>
      <c r="AG55" s="847"/>
      <c r="AH55" s="847"/>
      <c r="AI55" s="847"/>
      <c r="AJ55" s="848"/>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9"/>
      <c r="AG56" s="847"/>
      <c r="AH56" s="847"/>
      <c r="AI56" s="847"/>
      <c r="AJ56" s="848"/>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9"/>
      <c r="AG57" s="847"/>
      <c r="AH57" s="847"/>
      <c r="AI57" s="847"/>
      <c r="AJ57" s="848"/>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9"/>
      <c r="AG58" s="847"/>
      <c r="AH58" s="847"/>
      <c r="AI58" s="847"/>
      <c r="AJ58" s="848"/>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9"/>
      <c r="AG59" s="847"/>
      <c r="AH59" s="847"/>
      <c r="AI59" s="847"/>
      <c r="AJ59" s="848"/>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9"/>
      <c r="AG60" s="847"/>
      <c r="AH60" s="847"/>
      <c r="AI60" s="847"/>
      <c r="AJ60" s="848"/>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9"/>
      <c r="AG61" s="847"/>
      <c r="AH61" s="847"/>
      <c r="AI61" s="847"/>
      <c r="AJ61" s="848"/>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9"/>
      <c r="AG62" s="847"/>
      <c r="AH62" s="847"/>
      <c r="AI62" s="847"/>
      <c r="AJ62" s="848"/>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418</v>
      </c>
      <c r="BK62" s="894"/>
      <c r="BL62" s="894"/>
      <c r="BM62" s="894"/>
      <c r="BN62" s="895"/>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419</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801</v>
      </c>
      <c r="AG63" s="929"/>
      <c r="AH63" s="929"/>
      <c r="AI63" s="929"/>
      <c r="AJ63" s="930"/>
      <c r="AK63" s="931"/>
      <c r="AL63" s="926"/>
      <c r="AM63" s="926"/>
      <c r="AN63" s="926"/>
      <c r="AO63" s="926"/>
      <c r="AP63" s="929">
        <f>SUM(AP28:AT38)</f>
        <v>13710</v>
      </c>
      <c r="AQ63" s="929"/>
      <c r="AR63" s="929"/>
      <c r="AS63" s="929"/>
      <c r="AT63" s="929"/>
      <c r="AU63" s="929">
        <f>SUM(AU28:AY38)</f>
        <v>8695</v>
      </c>
      <c r="AV63" s="929"/>
      <c r="AW63" s="929"/>
      <c r="AX63" s="929"/>
      <c r="AY63" s="929"/>
      <c r="AZ63" s="933"/>
      <c r="BA63" s="933"/>
      <c r="BB63" s="933"/>
      <c r="BC63" s="933"/>
      <c r="BD63" s="933"/>
      <c r="BE63" s="934"/>
      <c r="BF63" s="934"/>
      <c r="BG63" s="934"/>
      <c r="BH63" s="934"/>
      <c r="BI63" s="935"/>
      <c r="BJ63" s="936" t="s">
        <v>405</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9" t="s">
        <v>425</v>
      </c>
      <c r="AG66" s="900"/>
      <c r="AH66" s="900"/>
      <c r="AI66" s="900"/>
      <c r="AJ66" s="940"/>
      <c r="AK66" s="803" t="s">
        <v>426</v>
      </c>
      <c r="AL66" s="827"/>
      <c r="AM66" s="827"/>
      <c r="AN66" s="827"/>
      <c r="AO66" s="828"/>
      <c r="AP66" s="803" t="s">
        <v>427</v>
      </c>
      <c r="AQ66" s="804"/>
      <c r="AR66" s="804"/>
      <c r="AS66" s="804"/>
      <c r="AT66" s="805"/>
      <c r="AU66" s="803" t="s">
        <v>428</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602</v>
      </c>
      <c r="C68" s="957"/>
      <c r="D68" s="957"/>
      <c r="E68" s="957"/>
      <c r="F68" s="957"/>
      <c r="G68" s="957"/>
      <c r="H68" s="957"/>
      <c r="I68" s="957"/>
      <c r="J68" s="957"/>
      <c r="K68" s="957"/>
      <c r="L68" s="957"/>
      <c r="M68" s="957"/>
      <c r="N68" s="957"/>
      <c r="O68" s="957"/>
      <c r="P68" s="958"/>
      <c r="Q68" s="959">
        <v>1414</v>
      </c>
      <c r="R68" s="953"/>
      <c r="S68" s="953"/>
      <c r="T68" s="953"/>
      <c r="U68" s="953"/>
      <c r="V68" s="953">
        <v>1389</v>
      </c>
      <c r="W68" s="953"/>
      <c r="X68" s="953"/>
      <c r="Y68" s="953"/>
      <c r="Z68" s="953"/>
      <c r="AA68" s="953">
        <f>Q68-V68</f>
        <v>25</v>
      </c>
      <c r="AB68" s="953"/>
      <c r="AC68" s="953"/>
      <c r="AD68" s="953"/>
      <c r="AE68" s="953"/>
      <c r="AF68" s="953">
        <v>25</v>
      </c>
      <c r="AG68" s="953"/>
      <c r="AH68" s="953"/>
      <c r="AI68" s="953"/>
      <c r="AJ68" s="953"/>
      <c r="AK68" s="953" t="s">
        <v>526</v>
      </c>
      <c r="AL68" s="953"/>
      <c r="AM68" s="953"/>
      <c r="AN68" s="953"/>
      <c r="AO68" s="953"/>
      <c r="AP68" s="953">
        <v>510</v>
      </c>
      <c r="AQ68" s="953"/>
      <c r="AR68" s="953"/>
      <c r="AS68" s="953"/>
      <c r="AT68" s="953"/>
      <c r="AU68" s="953">
        <v>270</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603</v>
      </c>
      <c r="C69" s="961"/>
      <c r="D69" s="961"/>
      <c r="E69" s="961"/>
      <c r="F69" s="961"/>
      <c r="G69" s="961"/>
      <c r="H69" s="961"/>
      <c r="I69" s="961"/>
      <c r="J69" s="961"/>
      <c r="K69" s="961"/>
      <c r="L69" s="961"/>
      <c r="M69" s="961"/>
      <c r="N69" s="961"/>
      <c r="O69" s="961"/>
      <c r="P69" s="962"/>
      <c r="Q69" s="963">
        <v>215</v>
      </c>
      <c r="R69" s="918"/>
      <c r="S69" s="918"/>
      <c r="T69" s="918"/>
      <c r="U69" s="918"/>
      <c r="V69" s="918">
        <v>208</v>
      </c>
      <c r="W69" s="918"/>
      <c r="X69" s="918"/>
      <c r="Y69" s="918"/>
      <c r="Z69" s="918"/>
      <c r="AA69" s="918">
        <f t="shared" ref="AA69:AA70" si="9">Q69-V69</f>
        <v>7</v>
      </c>
      <c r="AB69" s="918"/>
      <c r="AC69" s="918"/>
      <c r="AD69" s="918"/>
      <c r="AE69" s="918"/>
      <c r="AF69" s="918">
        <v>7</v>
      </c>
      <c r="AG69" s="918"/>
      <c r="AH69" s="918"/>
      <c r="AI69" s="918"/>
      <c r="AJ69" s="918"/>
      <c r="AK69" s="918" t="s">
        <v>526</v>
      </c>
      <c r="AL69" s="918"/>
      <c r="AM69" s="918"/>
      <c r="AN69" s="918"/>
      <c r="AO69" s="918"/>
      <c r="AP69" s="918" t="s">
        <v>611</v>
      </c>
      <c r="AQ69" s="918"/>
      <c r="AR69" s="918"/>
      <c r="AS69" s="918"/>
      <c r="AT69" s="918"/>
      <c r="AU69" s="918" t="s">
        <v>611</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604</v>
      </c>
      <c r="C70" s="961"/>
      <c r="D70" s="961"/>
      <c r="E70" s="961"/>
      <c r="F70" s="961"/>
      <c r="G70" s="961"/>
      <c r="H70" s="961"/>
      <c r="I70" s="961"/>
      <c r="J70" s="961"/>
      <c r="K70" s="961"/>
      <c r="L70" s="961"/>
      <c r="M70" s="961"/>
      <c r="N70" s="961"/>
      <c r="O70" s="961"/>
      <c r="P70" s="962"/>
      <c r="Q70" s="963">
        <v>579</v>
      </c>
      <c r="R70" s="918"/>
      <c r="S70" s="918"/>
      <c r="T70" s="918"/>
      <c r="U70" s="918"/>
      <c r="V70" s="918">
        <v>571</v>
      </c>
      <c r="W70" s="918"/>
      <c r="X70" s="918"/>
      <c r="Y70" s="918"/>
      <c r="Z70" s="918"/>
      <c r="AA70" s="918">
        <f t="shared" si="9"/>
        <v>8</v>
      </c>
      <c r="AB70" s="918"/>
      <c r="AC70" s="918"/>
      <c r="AD70" s="918"/>
      <c r="AE70" s="918"/>
      <c r="AF70" s="918">
        <v>8</v>
      </c>
      <c r="AG70" s="918"/>
      <c r="AH70" s="918"/>
      <c r="AI70" s="918"/>
      <c r="AJ70" s="918"/>
      <c r="AK70" s="918" t="s">
        <v>526</v>
      </c>
      <c r="AL70" s="918"/>
      <c r="AM70" s="918"/>
      <c r="AN70" s="918"/>
      <c r="AO70" s="918"/>
      <c r="AP70" s="918">
        <v>309</v>
      </c>
      <c r="AQ70" s="918"/>
      <c r="AR70" s="918"/>
      <c r="AS70" s="918"/>
      <c r="AT70" s="918"/>
      <c r="AU70" s="918">
        <v>155</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605</v>
      </c>
      <c r="C71" s="961"/>
      <c r="D71" s="961"/>
      <c r="E71" s="961"/>
      <c r="F71" s="961"/>
      <c r="G71" s="961"/>
      <c r="H71" s="961"/>
      <c r="I71" s="961"/>
      <c r="J71" s="961"/>
      <c r="K71" s="961"/>
      <c r="L71" s="961"/>
      <c r="M71" s="961"/>
      <c r="N71" s="961"/>
      <c r="O71" s="961"/>
      <c r="P71" s="962"/>
      <c r="Q71" s="963">
        <v>8482</v>
      </c>
      <c r="R71" s="918"/>
      <c r="S71" s="918"/>
      <c r="T71" s="918"/>
      <c r="U71" s="918"/>
      <c r="V71" s="918">
        <v>8156</v>
      </c>
      <c r="W71" s="918"/>
      <c r="X71" s="918"/>
      <c r="Y71" s="918"/>
      <c r="Z71" s="918"/>
      <c r="AA71" s="918">
        <v>326</v>
      </c>
      <c r="AB71" s="918"/>
      <c r="AC71" s="918"/>
      <c r="AD71" s="918"/>
      <c r="AE71" s="918"/>
      <c r="AF71" s="918">
        <v>326</v>
      </c>
      <c r="AG71" s="918"/>
      <c r="AH71" s="918"/>
      <c r="AI71" s="918"/>
      <c r="AJ71" s="918"/>
      <c r="AK71" s="918">
        <v>511</v>
      </c>
      <c r="AL71" s="918"/>
      <c r="AM71" s="918"/>
      <c r="AN71" s="918"/>
      <c r="AO71" s="918"/>
      <c r="AP71" s="918" t="s">
        <v>526</v>
      </c>
      <c r="AQ71" s="918"/>
      <c r="AR71" s="918"/>
      <c r="AS71" s="918"/>
      <c r="AT71" s="918"/>
      <c r="AU71" s="918" t="s">
        <v>526</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606</v>
      </c>
      <c r="C72" s="961"/>
      <c r="D72" s="961"/>
      <c r="E72" s="961"/>
      <c r="F72" s="961"/>
      <c r="G72" s="961"/>
      <c r="H72" s="961"/>
      <c r="I72" s="961"/>
      <c r="J72" s="961"/>
      <c r="K72" s="961"/>
      <c r="L72" s="961"/>
      <c r="M72" s="961"/>
      <c r="N72" s="961"/>
      <c r="O72" s="961"/>
      <c r="P72" s="962"/>
      <c r="Q72" s="963">
        <v>99</v>
      </c>
      <c r="R72" s="918"/>
      <c r="S72" s="918"/>
      <c r="T72" s="918"/>
      <c r="U72" s="918"/>
      <c r="V72" s="918">
        <v>81</v>
      </c>
      <c r="W72" s="918"/>
      <c r="X72" s="918"/>
      <c r="Y72" s="918"/>
      <c r="Z72" s="918"/>
      <c r="AA72" s="918">
        <v>17</v>
      </c>
      <c r="AB72" s="918"/>
      <c r="AC72" s="918"/>
      <c r="AD72" s="918"/>
      <c r="AE72" s="918"/>
      <c r="AF72" s="918">
        <v>17</v>
      </c>
      <c r="AG72" s="918"/>
      <c r="AH72" s="918"/>
      <c r="AI72" s="918"/>
      <c r="AJ72" s="918"/>
      <c r="AK72" s="918" t="s">
        <v>610</v>
      </c>
      <c r="AL72" s="918"/>
      <c r="AM72" s="918"/>
      <c r="AN72" s="918"/>
      <c r="AO72" s="918"/>
      <c r="AP72" s="918" t="s">
        <v>526</v>
      </c>
      <c r="AQ72" s="918"/>
      <c r="AR72" s="918"/>
      <c r="AS72" s="918"/>
      <c r="AT72" s="918"/>
      <c r="AU72" s="918" t="s">
        <v>526</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607</v>
      </c>
      <c r="C73" s="961"/>
      <c r="D73" s="961"/>
      <c r="E73" s="961"/>
      <c r="F73" s="961"/>
      <c r="G73" s="961"/>
      <c r="H73" s="961"/>
      <c r="I73" s="961"/>
      <c r="J73" s="961"/>
      <c r="K73" s="961"/>
      <c r="L73" s="961"/>
      <c r="M73" s="961"/>
      <c r="N73" s="961"/>
      <c r="O73" s="961"/>
      <c r="P73" s="962"/>
      <c r="Q73" s="963">
        <v>136</v>
      </c>
      <c r="R73" s="918"/>
      <c r="S73" s="918"/>
      <c r="T73" s="918"/>
      <c r="U73" s="918"/>
      <c r="V73" s="918">
        <v>121</v>
      </c>
      <c r="W73" s="918"/>
      <c r="X73" s="918"/>
      <c r="Y73" s="918"/>
      <c r="Z73" s="918"/>
      <c r="AA73" s="918">
        <v>16</v>
      </c>
      <c r="AB73" s="918"/>
      <c r="AC73" s="918"/>
      <c r="AD73" s="918"/>
      <c r="AE73" s="918"/>
      <c r="AF73" s="918">
        <v>16</v>
      </c>
      <c r="AG73" s="918"/>
      <c r="AH73" s="918"/>
      <c r="AI73" s="918"/>
      <c r="AJ73" s="918"/>
      <c r="AK73" s="918">
        <v>12</v>
      </c>
      <c r="AL73" s="918"/>
      <c r="AM73" s="918"/>
      <c r="AN73" s="918"/>
      <c r="AO73" s="918"/>
      <c r="AP73" s="918" t="s">
        <v>526</v>
      </c>
      <c r="AQ73" s="918"/>
      <c r="AR73" s="918"/>
      <c r="AS73" s="918"/>
      <c r="AT73" s="918"/>
      <c r="AU73" s="918" t="s">
        <v>526</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608</v>
      </c>
      <c r="C74" s="961"/>
      <c r="D74" s="961"/>
      <c r="E74" s="961"/>
      <c r="F74" s="961"/>
      <c r="G74" s="961"/>
      <c r="H74" s="961"/>
      <c r="I74" s="961"/>
      <c r="J74" s="961"/>
      <c r="K74" s="961"/>
      <c r="L74" s="961"/>
      <c r="M74" s="961"/>
      <c r="N74" s="961"/>
      <c r="O74" s="961"/>
      <c r="P74" s="962"/>
      <c r="Q74" s="963">
        <v>545</v>
      </c>
      <c r="R74" s="918"/>
      <c r="S74" s="918"/>
      <c r="T74" s="918"/>
      <c r="U74" s="918"/>
      <c r="V74" s="918">
        <v>482</v>
      </c>
      <c r="W74" s="918"/>
      <c r="X74" s="918"/>
      <c r="Y74" s="918"/>
      <c r="Z74" s="918"/>
      <c r="AA74" s="918">
        <v>63</v>
      </c>
      <c r="AB74" s="918"/>
      <c r="AC74" s="918"/>
      <c r="AD74" s="918"/>
      <c r="AE74" s="918"/>
      <c r="AF74" s="918">
        <v>63</v>
      </c>
      <c r="AG74" s="918"/>
      <c r="AH74" s="918"/>
      <c r="AI74" s="918"/>
      <c r="AJ74" s="918"/>
      <c r="AK74" s="918" t="s">
        <v>610</v>
      </c>
      <c r="AL74" s="918"/>
      <c r="AM74" s="918"/>
      <c r="AN74" s="918"/>
      <c r="AO74" s="918"/>
      <c r="AP74" s="918" t="s">
        <v>526</v>
      </c>
      <c r="AQ74" s="918"/>
      <c r="AR74" s="918"/>
      <c r="AS74" s="918"/>
      <c r="AT74" s="918"/>
      <c r="AU74" s="918" t="s">
        <v>526</v>
      </c>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t="s">
        <v>609</v>
      </c>
      <c r="C75" s="961"/>
      <c r="D75" s="961"/>
      <c r="E75" s="961"/>
      <c r="F75" s="961"/>
      <c r="G75" s="961"/>
      <c r="H75" s="961"/>
      <c r="I75" s="961"/>
      <c r="J75" s="961"/>
      <c r="K75" s="961"/>
      <c r="L75" s="961"/>
      <c r="M75" s="961"/>
      <c r="N75" s="961"/>
      <c r="O75" s="961"/>
      <c r="P75" s="962"/>
      <c r="Q75" s="966">
        <v>153416</v>
      </c>
      <c r="R75" s="967"/>
      <c r="S75" s="967"/>
      <c r="T75" s="967"/>
      <c r="U75" s="917"/>
      <c r="V75" s="968">
        <v>145697</v>
      </c>
      <c r="W75" s="967"/>
      <c r="X75" s="967"/>
      <c r="Y75" s="967"/>
      <c r="Z75" s="917"/>
      <c r="AA75" s="968">
        <v>7719</v>
      </c>
      <c r="AB75" s="967"/>
      <c r="AC75" s="967"/>
      <c r="AD75" s="967"/>
      <c r="AE75" s="917"/>
      <c r="AF75" s="968">
        <v>7719</v>
      </c>
      <c r="AG75" s="967"/>
      <c r="AH75" s="967"/>
      <c r="AI75" s="967"/>
      <c r="AJ75" s="917"/>
      <c r="AK75" s="968">
        <v>1414</v>
      </c>
      <c r="AL75" s="967"/>
      <c r="AM75" s="967"/>
      <c r="AN75" s="967"/>
      <c r="AO75" s="917"/>
      <c r="AP75" s="968" t="s">
        <v>526</v>
      </c>
      <c r="AQ75" s="967"/>
      <c r="AR75" s="967"/>
      <c r="AS75" s="967"/>
      <c r="AT75" s="917"/>
      <c r="AU75" s="968" t="s">
        <v>526</v>
      </c>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388</v>
      </c>
      <c r="B88" s="876" t="s">
        <v>429</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f>SUM(AF68:AJ75)</f>
        <v>8181</v>
      </c>
      <c r="AG88" s="929"/>
      <c r="AH88" s="929"/>
      <c r="AI88" s="929"/>
      <c r="AJ88" s="929"/>
      <c r="AK88" s="926"/>
      <c r="AL88" s="926"/>
      <c r="AM88" s="926"/>
      <c r="AN88" s="926"/>
      <c r="AO88" s="926"/>
      <c r="AP88" s="929">
        <f>SUM(AP68:AT75)</f>
        <v>819</v>
      </c>
      <c r="AQ88" s="929"/>
      <c r="AR88" s="929"/>
      <c r="AS88" s="929"/>
      <c r="AT88" s="929"/>
      <c r="AU88" s="929">
        <f>SUM(AU68:AY75)</f>
        <v>425</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430</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f>SUM(CR7:CV9)</f>
        <v>61</v>
      </c>
      <c r="CS102" s="937"/>
      <c r="CT102" s="937"/>
      <c r="CU102" s="937"/>
      <c r="CV102" s="980"/>
      <c r="CW102" s="979">
        <f>SUM(CW7:DA9)</f>
        <v>26</v>
      </c>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431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438</v>
      </c>
      <c r="AB109" s="982"/>
      <c r="AC109" s="982"/>
      <c r="AD109" s="982"/>
      <c r="AE109" s="983"/>
      <c r="AF109" s="981" t="s">
        <v>439</v>
      </c>
      <c r="AG109" s="982"/>
      <c r="AH109" s="982"/>
      <c r="AI109" s="982"/>
      <c r="AJ109" s="983"/>
      <c r="AK109" s="981" t="s">
        <v>303</v>
      </c>
      <c r="AL109" s="982"/>
      <c r="AM109" s="982"/>
      <c r="AN109" s="982"/>
      <c r="AO109" s="983"/>
      <c r="AP109" s="981" t="s">
        <v>440</v>
      </c>
      <c r="AQ109" s="982"/>
      <c r="AR109" s="982"/>
      <c r="AS109" s="982"/>
      <c r="AT109" s="984"/>
      <c r="AU109" s="1001" t="s">
        <v>437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438</v>
      </c>
      <c r="BR109" s="982"/>
      <c r="BS109" s="982"/>
      <c r="BT109" s="982"/>
      <c r="BU109" s="983"/>
      <c r="BV109" s="981" t="s">
        <v>439</v>
      </c>
      <c r="BW109" s="982"/>
      <c r="BX109" s="982"/>
      <c r="BY109" s="982"/>
      <c r="BZ109" s="983"/>
      <c r="CA109" s="981" t="s">
        <v>303</v>
      </c>
      <c r="CB109" s="982"/>
      <c r="CC109" s="982"/>
      <c r="CD109" s="982"/>
      <c r="CE109" s="983"/>
      <c r="CF109" s="1002" t="s">
        <v>440</v>
      </c>
      <c r="CG109" s="1002"/>
      <c r="CH109" s="1002"/>
      <c r="CI109" s="1002"/>
      <c r="CJ109" s="1002"/>
      <c r="CK109" s="981" t="s">
        <v>441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438</v>
      </c>
      <c r="DH109" s="982"/>
      <c r="DI109" s="982"/>
      <c r="DJ109" s="982"/>
      <c r="DK109" s="983"/>
      <c r="DL109" s="981" t="s">
        <v>439</v>
      </c>
      <c r="DM109" s="982"/>
      <c r="DN109" s="982"/>
      <c r="DO109" s="982"/>
      <c r="DP109" s="983"/>
      <c r="DQ109" s="981" t="s">
        <v>303</v>
      </c>
      <c r="DR109" s="982"/>
      <c r="DS109" s="982"/>
      <c r="DT109" s="982"/>
      <c r="DU109" s="983"/>
      <c r="DV109" s="981" t="s">
        <v>440</v>
      </c>
      <c r="DW109" s="982"/>
      <c r="DX109" s="982"/>
      <c r="DY109" s="982"/>
      <c r="DZ109" s="984"/>
    </row>
    <row r="110" spans="1:131" s="248" customFormat="1" ht="26.25" customHeight="1" x14ac:dyDescent="0.15">
      <c r="A110" s="985" t="s">
        <v>442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1682860</v>
      </c>
      <c r="AB110" s="989"/>
      <c r="AC110" s="989"/>
      <c r="AD110" s="989"/>
      <c r="AE110" s="990"/>
      <c r="AF110" s="991">
        <v>1603159</v>
      </c>
      <c r="AG110" s="989"/>
      <c r="AH110" s="989"/>
      <c r="AI110" s="989"/>
      <c r="AJ110" s="990"/>
      <c r="AK110" s="991">
        <v>1626601</v>
      </c>
      <c r="AL110" s="989"/>
      <c r="AM110" s="989"/>
      <c r="AN110" s="989"/>
      <c r="AO110" s="990"/>
      <c r="AP110" s="992">
        <v>18.899999999999999</v>
      </c>
      <c r="AQ110" s="993"/>
      <c r="AR110" s="993"/>
      <c r="AS110" s="993"/>
      <c r="AT110" s="994"/>
      <c r="AU110" s="995" t="s">
        <v>73</v>
      </c>
      <c r="AV110" s="996"/>
      <c r="AW110" s="996"/>
      <c r="AX110" s="996"/>
      <c r="AY110" s="996"/>
      <c r="AZ110" s="1037" t="s">
        <v>443</v>
      </c>
      <c r="BA110" s="986"/>
      <c r="BB110" s="986"/>
      <c r="BC110" s="986"/>
      <c r="BD110" s="986"/>
      <c r="BE110" s="986"/>
      <c r="BF110" s="986"/>
      <c r="BG110" s="986"/>
      <c r="BH110" s="986"/>
      <c r="BI110" s="986"/>
      <c r="BJ110" s="986"/>
      <c r="BK110" s="986"/>
      <c r="BL110" s="986"/>
      <c r="BM110" s="986"/>
      <c r="BN110" s="986"/>
      <c r="BO110" s="986"/>
      <c r="BP110" s="987"/>
      <c r="BQ110" s="1023">
        <v>15194730</v>
      </c>
      <c r="BR110" s="1024"/>
      <c r="BS110" s="1024"/>
      <c r="BT110" s="1024"/>
      <c r="BU110" s="1024"/>
      <c r="BV110" s="1024">
        <v>14370854</v>
      </c>
      <c r="BW110" s="1024"/>
      <c r="BX110" s="1024"/>
      <c r="BY110" s="1024"/>
      <c r="BZ110" s="1024"/>
      <c r="CA110" s="1024">
        <v>13756693</v>
      </c>
      <c r="CB110" s="1024"/>
      <c r="CC110" s="1024"/>
      <c r="CD110" s="1024"/>
      <c r="CE110" s="1024"/>
      <c r="CF110" s="1038">
        <v>159.80000000000001</v>
      </c>
      <c r="CG110" s="1039"/>
      <c r="CH110" s="1039"/>
      <c r="CI110" s="1039"/>
      <c r="CJ110" s="1039"/>
      <c r="CK110" s="1040" t="s">
        <v>444</v>
      </c>
      <c r="CL110" s="1041"/>
      <c r="CM110" s="1020" t="s">
        <v>445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446</v>
      </c>
      <c r="DH110" s="1024"/>
      <c r="DI110" s="1024"/>
      <c r="DJ110" s="1024"/>
      <c r="DK110" s="1024"/>
      <c r="DL110" s="1024" t="s">
        <v>127</v>
      </c>
      <c r="DM110" s="1024"/>
      <c r="DN110" s="1024"/>
      <c r="DO110" s="1024"/>
      <c r="DP110" s="1024"/>
      <c r="DQ110" s="1024" t="s">
        <v>127</v>
      </c>
      <c r="DR110" s="1024"/>
      <c r="DS110" s="1024"/>
      <c r="DT110" s="1024"/>
      <c r="DU110" s="1024"/>
      <c r="DV110" s="1025" t="s">
        <v>446</v>
      </c>
      <c r="DW110" s="1025"/>
      <c r="DX110" s="1025"/>
      <c r="DY110" s="1025"/>
      <c r="DZ110" s="1026"/>
    </row>
    <row r="111" spans="1:131" s="248" customFormat="1" ht="26.25" customHeight="1" x14ac:dyDescent="0.15">
      <c r="A111" s="1027" t="s">
        <v>447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446</v>
      </c>
      <c r="AB111" s="1031"/>
      <c r="AC111" s="1031"/>
      <c r="AD111" s="1031"/>
      <c r="AE111" s="1032"/>
      <c r="AF111" s="1033" t="s">
        <v>446</v>
      </c>
      <c r="AG111" s="1031"/>
      <c r="AH111" s="1031"/>
      <c r="AI111" s="1031"/>
      <c r="AJ111" s="1032"/>
      <c r="AK111" s="1033" t="s">
        <v>446</v>
      </c>
      <c r="AL111" s="1031"/>
      <c r="AM111" s="1031"/>
      <c r="AN111" s="1031"/>
      <c r="AO111" s="1032"/>
      <c r="AP111" s="1034" t="s">
        <v>446</v>
      </c>
      <c r="AQ111" s="1035"/>
      <c r="AR111" s="1035"/>
      <c r="AS111" s="1035"/>
      <c r="AT111" s="1036"/>
      <c r="AU111" s="997"/>
      <c r="AV111" s="998"/>
      <c r="AW111" s="998"/>
      <c r="AX111" s="998"/>
      <c r="AY111" s="998"/>
      <c r="AZ111" s="1046" t="s">
        <v>448</v>
      </c>
      <c r="BA111" s="1047"/>
      <c r="BB111" s="1047"/>
      <c r="BC111" s="1047"/>
      <c r="BD111" s="1047"/>
      <c r="BE111" s="1047"/>
      <c r="BF111" s="1047"/>
      <c r="BG111" s="1047"/>
      <c r="BH111" s="1047"/>
      <c r="BI111" s="1047"/>
      <c r="BJ111" s="1047"/>
      <c r="BK111" s="1047"/>
      <c r="BL111" s="1047"/>
      <c r="BM111" s="1047"/>
      <c r="BN111" s="1047"/>
      <c r="BO111" s="1047"/>
      <c r="BP111" s="1048"/>
      <c r="BQ111" s="1016">
        <v>338484</v>
      </c>
      <c r="BR111" s="1017"/>
      <c r="BS111" s="1017"/>
      <c r="BT111" s="1017"/>
      <c r="BU111" s="1017"/>
      <c r="BV111" s="1017">
        <v>315921</v>
      </c>
      <c r="BW111" s="1017"/>
      <c r="BX111" s="1017"/>
      <c r="BY111" s="1017"/>
      <c r="BZ111" s="1017"/>
      <c r="CA111" s="1017">
        <v>287376</v>
      </c>
      <c r="CB111" s="1017"/>
      <c r="CC111" s="1017"/>
      <c r="CD111" s="1017"/>
      <c r="CE111" s="1017"/>
      <c r="CF111" s="1011">
        <v>3.3</v>
      </c>
      <c r="CG111" s="1012"/>
      <c r="CH111" s="1012"/>
      <c r="CI111" s="1012"/>
      <c r="CJ111" s="1012"/>
      <c r="CK111" s="1042"/>
      <c r="CL111" s="1043"/>
      <c r="CM111" s="1013" t="s">
        <v>449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450</v>
      </c>
      <c r="DH111" s="1017"/>
      <c r="DI111" s="1017"/>
      <c r="DJ111" s="1017"/>
      <c r="DK111" s="1017"/>
      <c r="DL111" s="1017" t="s">
        <v>127</v>
      </c>
      <c r="DM111" s="1017"/>
      <c r="DN111" s="1017"/>
      <c r="DO111" s="1017"/>
      <c r="DP111" s="1017"/>
      <c r="DQ111" s="1017" t="s">
        <v>127</v>
      </c>
      <c r="DR111" s="1017"/>
      <c r="DS111" s="1017"/>
      <c r="DT111" s="1017"/>
      <c r="DU111" s="1017"/>
      <c r="DV111" s="1018" t="s">
        <v>450</v>
      </c>
      <c r="DW111" s="1018"/>
      <c r="DX111" s="1018"/>
      <c r="DY111" s="1018"/>
      <c r="DZ111" s="1019"/>
    </row>
    <row r="112" spans="1:131" s="248" customFormat="1" ht="26.25" customHeight="1" x14ac:dyDescent="0.15">
      <c r="A112" s="1049" t="s">
        <v>451</v>
      </c>
      <c r="B112" s="1050"/>
      <c r="C112" s="1047" t="s">
        <v>452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453</v>
      </c>
      <c r="AB112" s="1056"/>
      <c r="AC112" s="1056"/>
      <c r="AD112" s="1056"/>
      <c r="AE112" s="1057"/>
      <c r="AF112" s="1058" t="s">
        <v>127</v>
      </c>
      <c r="AG112" s="1056"/>
      <c r="AH112" s="1056"/>
      <c r="AI112" s="1056"/>
      <c r="AJ112" s="1057"/>
      <c r="AK112" s="1058" t="s">
        <v>453</v>
      </c>
      <c r="AL112" s="1056"/>
      <c r="AM112" s="1056"/>
      <c r="AN112" s="1056"/>
      <c r="AO112" s="1057"/>
      <c r="AP112" s="1059" t="s">
        <v>127</v>
      </c>
      <c r="AQ112" s="1060"/>
      <c r="AR112" s="1060"/>
      <c r="AS112" s="1060"/>
      <c r="AT112" s="1061"/>
      <c r="AU112" s="997"/>
      <c r="AV112" s="998"/>
      <c r="AW112" s="998"/>
      <c r="AX112" s="998"/>
      <c r="AY112" s="998"/>
      <c r="AZ112" s="1046" t="s">
        <v>454</v>
      </c>
      <c r="BA112" s="1047"/>
      <c r="BB112" s="1047"/>
      <c r="BC112" s="1047"/>
      <c r="BD112" s="1047"/>
      <c r="BE112" s="1047"/>
      <c r="BF112" s="1047"/>
      <c r="BG112" s="1047"/>
      <c r="BH112" s="1047"/>
      <c r="BI112" s="1047"/>
      <c r="BJ112" s="1047"/>
      <c r="BK112" s="1047"/>
      <c r="BL112" s="1047"/>
      <c r="BM112" s="1047"/>
      <c r="BN112" s="1047"/>
      <c r="BO112" s="1047"/>
      <c r="BP112" s="1048"/>
      <c r="BQ112" s="1016">
        <v>9901830</v>
      </c>
      <c r="BR112" s="1017"/>
      <c r="BS112" s="1017"/>
      <c r="BT112" s="1017"/>
      <c r="BU112" s="1017"/>
      <c r="BV112" s="1017">
        <v>9226290</v>
      </c>
      <c r="BW112" s="1017"/>
      <c r="BX112" s="1017"/>
      <c r="BY112" s="1017"/>
      <c r="BZ112" s="1017"/>
      <c r="CA112" s="1017">
        <v>8694156</v>
      </c>
      <c r="CB112" s="1017"/>
      <c r="CC112" s="1017"/>
      <c r="CD112" s="1017"/>
      <c r="CE112" s="1017"/>
      <c r="CF112" s="1011">
        <v>101</v>
      </c>
      <c r="CG112" s="1012"/>
      <c r="CH112" s="1012"/>
      <c r="CI112" s="1012"/>
      <c r="CJ112" s="1012"/>
      <c r="CK112" s="1042"/>
      <c r="CL112" s="1043"/>
      <c r="CM112" s="1013" t="s">
        <v>455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453</v>
      </c>
      <c r="DH112" s="1017"/>
      <c r="DI112" s="1017"/>
      <c r="DJ112" s="1017"/>
      <c r="DK112" s="1017"/>
      <c r="DL112" s="1017" t="s">
        <v>127</v>
      </c>
      <c r="DM112" s="1017"/>
      <c r="DN112" s="1017"/>
      <c r="DO112" s="1017"/>
      <c r="DP112" s="1017"/>
      <c r="DQ112" s="1017" t="s">
        <v>453</v>
      </c>
      <c r="DR112" s="1017"/>
      <c r="DS112" s="1017"/>
      <c r="DT112" s="1017"/>
      <c r="DU112" s="1017"/>
      <c r="DV112" s="1018" t="s">
        <v>453</v>
      </c>
      <c r="DW112" s="1018"/>
      <c r="DX112" s="1018"/>
      <c r="DY112" s="1018"/>
      <c r="DZ112" s="1019"/>
    </row>
    <row r="113" spans="1:130" s="248" customFormat="1" ht="26.25" customHeight="1" x14ac:dyDescent="0.15">
      <c r="A113" s="1051"/>
      <c r="B113" s="1052"/>
      <c r="C113" s="1047" t="s">
        <v>456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761297</v>
      </c>
      <c r="AB113" s="1031"/>
      <c r="AC113" s="1031"/>
      <c r="AD113" s="1031"/>
      <c r="AE113" s="1032"/>
      <c r="AF113" s="1033">
        <v>774546</v>
      </c>
      <c r="AG113" s="1031"/>
      <c r="AH113" s="1031"/>
      <c r="AI113" s="1031"/>
      <c r="AJ113" s="1032"/>
      <c r="AK113" s="1033">
        <v>777811</v>
      </c>
      <c r="AL113" s="1031"/>
      <c r="AM113" s="1031"/>
      <c r="AN113" s="1031"/>
      <c r="AO113" s="1032"/>
      <c r="AP113" s="1034">
        <v>9</v>
      </c>
      <c r="AQ113" s="1035"/>
      <c r="AR113" s="1035"/>
      <c r="AS113" s="1035"/>
      <c r="AT113" s="1036"/>
      <c r="AU113" s="997"/>
      <c r="AV113" s="998"/>
      <c r="AW113" s="998"/>
      <c r="AX113" s="998"/>
      <c r="AY113" s="998"/>
      <c r="AZ113" s="1046" t="s">
        <v>457</v>
      </c>
      <c r="BA113" s="1047"/>
      <c r="BB113" s="1047"/>
      <c r="BC113" s="1047"/>
      <c r="BD113" s="1047"/>
      <c r="BE113" s="1047"/>
      <c r="BF113" s="1047"/>
      <c r="BG113" s="1047"/>
      <c r="BH113" s="1047"/>
      <c r="BI113" s="1047"/>
      <c r="BJ113" s="1047"/>
      <c r="BK113" s="1047"/>
      <c r="BL113" s="1047"/>
      <c r="BM113" s="1047"/>
      <c r="BN113" s="1047"/>
      <c r="BO113" s="1047"/>
      <c r="BP113" s="1048"/>
      <c r="BQ113" s="1016">
        <v>699827</v>
      </c>
      <c r="BR113" s="1017"/>
      <c r="BS113" s="1017"/>
      <c r="BT113" s="1017"/>
      <c r="BU113" s="1017"/>
      <c r="BV113" s="1017">
        <v>573335</v>
      </c>
      <c r="BW113" s="1017"/>
      <c r="BX113" s="1017"/>
      <c r="BY113" s="1017"/>
      <c r="BZ113" s="1017"/>
      <c r="CA113" s="1017">
        <v>424920</v>
      </c>
      <c r="CB113" s="1017"/>
      <c r="CC113" s="1017"/>
      <c r="CD113" s="1017"/>
      <c r="CE113" s="1017"/>
      <c r="CF113" s="1011">
        <v>4.9000000000000004</v>
      </c>
      <c r="CG113" s="1012"/>
      <c r="CH113" s="1012"/>
      <c r="CI113" s="1012"/>
      <c r="CJ113" s="1012"/>
      <c r="CK113" s="1042"/>
      <c r="CL113" s="1043"/>
      <c r="CM113" s="1013" t="s">
        <v>458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453</v>
      </c>
      <c r="DH113" s="1056"/>
      <c r="DI113" s="1056"/>
      <c r="DJ113" s="1056"/>
      <c r="DK113" s="1057"/>
      <c r="DL113" s="1058" t="s">
        <v>453</v>
      </c>
      <c r="DM113" s="1056"/>
      <c r="DN113" s="1056"/>
      <c r="DO113" s="1056"/>
      <c r="DP113" s="1057"/>
      <c r="DQ113" s="1058" t="s">
        <v>453</v>
      </c>
      <c r="DR113" s="1056"/>
      <c r="DS113" s="1056"/>
      <c r="DT113" s="1056"/>
      <c r="DU113" s="1057"/>
      <c r="DV113" s="1059" t="s">
        <v>450</v>
      </c>
      <c r="DW113" s="1060"/>
      <c r="DX113" s="1060"/>
      <c r="DY113" s="1060"/>
      <c r="DZ113" s="1061"/>
    </row>
    <row r="114" spans="1:130" s="248" customFormat="1" ht="26.25" customHeight="1" x14ac:dyDescent="0.15">
      <c r="A114" s="1051"/>
      <c r="B114" s="1052"/>
      <c r="C114" s="1047" t="s">
        <v>459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183167</v>
      </c>
      <c r="AB114" s="1056"/>
      <c r="AC114" s="1056"/>
      <c r="AD114" s="1056"/>
      <c r="AE114" s="1057"/>
      <c r="AF114" s="1058">
        <v>182020</v>
      </c>
      <c r="AG114" s="1056"/>
      <c r="AH114" s="1056"/>
      <c r="AI114" s="1056"/>
      <c r="AJ114" s="1057"/>
      <c r="AK114" s="1058">
        <v>189366</v>
      </c>
      <c r="AL114" s="1056"/>
      <c r="AM114" s="1056"/>
      <c r="AN114" s="1056"/>
      <c r="AO114" s="1057"/>
      <c r="AP114" s="1059">
        <v>2.2000000000000002</v>
      </c>
      <c r="AQ114" s="1060"/>
      <c r="AR114" s="1060"/>
      <c r="AS114" s="1060"/>
      <c r="AT114" s="1061"/>
      <c r="AU114" s="997"/>
      <c r="AV114" s="998"/>
      <c r="AW114" s="998"/>
      <c r="AX114" s="998"/>
      <c r="AY114" s="998"/>
      <c r="AZ114" s="1046" t="s">
        <v>460</v>
      </c>
      <c r="BA114" s="1047"/>
      <c r="BB114" s="1047"/>
      <c r="BC114" s="1047"/>
      <c r="BD114" s="1047"/>
      <c r="BE114" s="1047"/>
      <c r="BF114" s="1047"/>
      <c r="BG114" s="1047"/>
      <c r="BH114" s="1047"/>
      <c r="BI114" s="1047"/>
      <c r="BJ114" s="1047"/>
      <c r="BK114" s="1047"/>
      <c r="BL114" s="1047"/>
      <c r="BM114" s="1047"/>
      <c r="BN114" s="1047"/>
      <c r="BO114" s="1047"/>
      <c r="BP114" s="1048"/>
      <c r="BQ114" s="1016">
        <v>1600076</v>
      </c>
      <c r="BR114" s="1017"/>
      <c r="BS114" s="1017"/>
      <c r="BT114" s="1017"/>
      <c r="BU114" s="1017"/>
      <c r="BV114" s="1017">
        <v>1485783</v>
      </c>
      <c r="BW114" s="1017"/>
      <c r="BX114" s="1017"/>
      <c r="BY114" s="1017"/>
      <c r="BZ114" s="1017"/>
      <c r="CA114" s="1017">
        <v>1501609</v>
      </c>
      <c r="CB114" s="1017"/>
      <c r="CC114" s="1017"/>
      <c r="CD114" s="1017"/>
      <c r="CE114" s="1017"/>
      <c r="CF114" s="1011">
        <v>17.399999999999999</v>
      </c>
      <c r="CG114" s="1012"/>
      <c r="CH114" s="1012"/>
      <c r="CI114" s="1012"/>
      <c r="CJ114" s="1012"/>
      <c r="CK114" s="1042"/>
      <c r="CL114" s="1043"/>
      <c r="CM114" s="1013" t="s">
        <v>461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453</v>
      </c>
      <c r="DH114" s="1056"/>
      <c r="DI114" s="1056"/>
      <c r="DJ114" s="1056"/>
      <c r="DK114" s="1057"/>
      <c r="DL114" s="1058" t="s">
        <v>127</v>
      </c>
      <c r="DM114" s="1056"/>
      <c r="DN114" s="1056"/>
      <c r="DO114" s="1056"/>
      <c r="DP114" s="1057"/>
      <c r="DQ114" s="1058" t="s">
        <v>127</v>
      </c>
      <c r="DR114" s="1056"/>
      <c r="DS114" s="1056"/>
      <c r="DT114" s="1056"/>
      <c r="DU114" s="1057"/>
      <c r="DV114" s="1059" t="s">
        <v>453</v>
      </c>
      <c r="DW114" s="1060"/>
      <c r="DX114" s="1060"/>
      <c r="DY114" s="1060"/>
      <c r="DZ114" s="1061"/>
    </row>
    <row r="115" spans="1:130" s="248" customFormat="1" ht="26.25" customHeight="1" x14ac:dyDescent="0.15">
      <c r="A115" s="1051"/>
      <c r="B115" s="1052"/>
      <c r="C115" s="1047" t="s">
        <v>462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38536</v>
      </c>
      <c r="AB115" s="1031"/>
      <c r="AC115" s="1031"/>
      <c r="AD115" s="1031"/>
      <c r="AE115" s="1032"/>
      <c r="AF115" s="1033">
        <v>35474</v>
      </c>
      <c r="AG115" s="1031"/>
      <c r="AH115" s="1031"/>
      <c r="AI115" s="1031"/>
      <c r="AJ115" s="1032"/>
      <c r="AK115" s="1033">
        <v>28612</v>
      </c>
      <c r="AL115" s="1031"/>
      <c r="AM115" s="1031"/>
      <c r="AN115" s="1031"/>
      <c r="AO115" s="1032"/>
      <c r="AP115" s="1034">
        <v>0.3</v>
      </c>
      <c r="AQ115" s="1035"/>
      <c r="AR115" s="1035"/>
      <c r="AS115" s="1035"/>
      <c r="AT115" s="1036"/>
      <c r="AU115" s="997"/>
      <c r="AV115" s="998"/>
      <c r="AW115" s="998"/>
      <c r="AX115" s="998"/>
      <c r="AY115" s="998"/>
      <c r="AZ115" s="1046" t="s">
        <v>463</v>
      </c>
      <c r="BA115" s="1047"/>
      <c r="BB115" s="1047"/>
      <c r="BC115" s="1047"/>
      <c r="BD115" s="1047"/>
      <c r="BE115" s="1047"/>
      <c r="BF115" s="1047"/>
      <c r="BG115" s="1047"/>
      <c r="BH115" s="1047"/>
      <c r="BI115" s="1047"/>
      <c r="BJ115" s="1047"/>
      <c r="BK115" s="1047"/>
      <c r="BL115" s="1047"/>
      <c r="BM115" s="1047"/>
      <c r="BN115" s="1047"/>
      <c r="BO115" s="1047"/>
      <c r="BP115" s="1048"/>
      <c r="BQ115" s="1016" t="s">
        <v>453</v>
      </c>
      <c r="BR115" s="1017"/>
      <c r="BS115" s="1017"/>
      <c r="BT115" s="1017"/>
      <c r="BU115" s="1017"/>
      <c r="BV115" s="1017" t="s">
        <v>453</v>
      </c>
      <c r="BW115" s="1017"/>
      <c r="BX115" s="1017"/>
      <c r="BY115" s="1017"/>
      <c r="BZ115" s="1017"/>
      <c r="CA115" s="1017" t="s">
        <v>127</v>
      </c>
      <c r="CB115" s="1017"/>
      <c r="CC115" s="1017"/>
      <c r="CD115" s="1017"/>
      <c r="CE115" s="1017"/>
      <c r="CF115" s="1011" t="s">
        <v>453</v>
      </c>
      <c r="CG115" s="1012"/>
      <c r="CH115" s="1012"/>
      <c r="CI115" s="1012"/>
      <c r="CJ115" s="1012"/>
      <c r="CK115" s="1042"/>
      <c r="CL115" s="1043"/>
      <c r="CM115" s="1046" t="s">
        <v>464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127</v>
      </c>
      <c r="DH115" s="1056"/>
      <c r="DI115" s="1056"/>
      <c r="DJ115" s="1056"/>
      <c r="DK115" s="1057"/>
      <c r="DL115" s="1058" t="s">
        <v>453</v>
      </c>
      <c r="DM115" s="1056"/>
      <c r="DN115" s="1056"/>
      <c r="DO115" s="1056"/>
      <c r="DP115" s="1057"/>
      <c r="DQ115" s="1058" t="s">
        <v>453</v>
      </c>
      <c r="DR115" s="1056"/>
      <c r="DS115" s="1056"/>
      <c r="DT115" s="1056"/>
      <c r="DU115" s="1057"/>
      <c r="DV115" s="1059" t="s">
        <v>453</v>
      </c>
      <c r="DW115" s="1060"/>
      <c r="DX115" s="1060"/>
      <c r="DY115" s="1060"/>
      <c r="DZ115" s="1061"/>
    </row>
    <row r="116" spans="1:130" s="248" customFormat="1" ht="26.25" customHeight="1" x14ac:dyDescent="0.15">
      <c r="A116" s="1053"/>
      <c r="B116" s="1054"/>
      <c r="C116" s="1062" t="s">
        <v>465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450</v>
      </c>
      <c r="AB116" s="1056"/>
      <c r="AC116" s="1056"/>
      <c r="AD116" s="1056"/>
      <c r="AE116" s="1057"/>
      <c r="AF116" s="1058" t="s">
        <v>450</v>
      </c>
      <c r="AG116" s="1056"/>
      <c r="AH116" s="1056"/>
      <c r="AI116" s="1056"/>
      <c r="AJ116" s="1057"/>
      <c r="AK116" s="1058" t="s">
        <v>127</v>
      </c>
      <c r="AL116" s="1056"/>
      <c r="AM116" s="1056"/>
      <c r="AN116" s="1056"/>
      <c r="AO116" s="1057"/>
      <c r="AP116" s="1059" t="s">
        <v>453</v>
      </c>
      <c r="AQ116" s="1060"/>
      <c r="AR116" s="1060"/>
      <c r="AS116" s="1060"/>
      <c r="AT116" s="1061"/>
      <c r="AU116" s="997"/>
      <c r="AV116" s="998"/>
      <c r="AW116" s="998"/>
      <c r="AX116" s="998"/>
      <c r="AY116" s="998"/>
      <c r="AZ116" s="1064" t="s">
        <v>466</v>
      </c>
      <c r="BA116" s="1065"/>
      <c r="BB116" s="1065"/>
      <c r="BC116" s="1065"/>
      <c r="BD116" s="1065"/>
      <c r="BE116" s="1065"/>
      <c r="BF116" s="1065"/>
      <c r="BG116" s="1065"/>
      <c r="BH116" s="1065"/>
      <c r="BI116" s="1065"/>
      <c r="BJ116" s="1065"/>
      <c r="BK116" s="1065"/>
      <c r="BL116" s="1065"/>
      <c r="BM116" s="1065"/>
      <c r="BN116" s="1065"/>
      <c r="BO116" s="1065"/>
      <c r="BP116" s="1066"/>
      <c r="BQ116" s="1016" t="s">
        <v>450</v>
      </c>
      <c r="BR116" s="1017"/>
      <c r="BS116" s="1017"/>
      <c r="BT116" s="1017"/>
      <c r="BU116" s="1017"/>
      <c r="BV116" s="1017" t="s">
        <v>453</v>
      </c>
      <c r="BW116" s="1017"/>
      <c r="BX116" s="1017"/>
      <c r="BY116" s="1017"/>
      <c r="BZ116" s="1017"/>
      <c r="CA116" s="1017" t="s">
        <v>453</v>
      </c>
      <c r="CB116" s="1017"/>
      <c r="CC116" s="1017"/>
      <c r="CD116" s="1017"/>
      <c r="CE116" s="1017"/>
      <c r="CF116" s="1011" t="s">
        <v>453</v>
      </c>
      <c r="CG116" s="1012"/>
      <c r="CH116" s="1012"/>
      <c r="CI116" s="1012"/>
      <c r="CJ116" s="1012"/>
      <c r="CK116" s="1042"/>
      <c r="CL116" s="1043"/>
      <c r="CM116" s="1013" t="s">
        <v>467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453</v>
      </c>
      <c r="DH116" s="1056"/>
      <c r="DI116" s="1056"/>
      <c r="DJ116" s="1056"/>
      <c r="DK116" s="1057"/>
      <c r="DL116" s="1058" t="s">
        <v>453</v>
      </c>
      <c r="DM116" s="1056"/>
      <c r="DN116" s="1056"/>
      <c r="DO116" s="1056"/>
      <c r="DP116" s="1057"/>
      <c r="DQ116" s="1058" t="s">
        <v>450</v>
      </c>
      <c r="DR116" s="1056"/>
      <c r="DS116" s="1056"/>
      <c r="DT116" s="1056"/>
      <c r="DU116" s="1057"/>
      <c r="DV116" s="1059" t="s">
        <v>453</v>
      </c>
      <c r="DW116" s="1060"/>
      <c r="DX116" s="1060"/>
      <c r="DY116" s="1060"/>
      <c r="DZ116" s="1061"/>
    </row>
    <row r="117" spans="1:130" s="248" customFormat="1" ht="26.25" customHeight="1" x14ac:dyDescent="0.15">
      <c r="A117" s="100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468</v>
      </c>
      <c r="Z117" s="983"/>
      <c r="AA117" s="1073">
        <v>2665860</v>
      </c>
      <c r="AB117" s="1074"/>
      <c r="AC117" s="1074"/>
      <c r="AD117" s="1074"/>
      <c r="AE117" s="1075"/>
      <c r="AF117" s="1076">
        <v>2595199</v>
      </c>
      <c r="AG117" s="1074"/>
      <c r="AH117" s="1074"/>
      <c r="AI117" s="1074"/>
      <c r="AJ117" s="1075"/>
      <c r="AK117" s="1076">
        <v>2622390</v>
      </c>
      <c r="AL117" s="1074"/>
      <c r="AM117" s="1074"/>
      <c r="AN117" s="1074"/>
      <c r="AO117" s="1075"/>
      <c r="AP117" s="1077"/>
      <c r="AQ117" s="1078"/>
      <c r="AR117" s="1078"/>
      <c r="AS117" s="1078"/>
      <c r="AT117" s="1079"/>
      <c r="AU117" s="997"/>
      <c r="AV117" s="998"/>
      <c r="AW117" s="998"/>
      <c r="AX117" s="998"/>
      <c r="AY117" s="998"/>
      <c r="AZ117" s="1064" t="s">
        <v>469</v>
      </c>
      <c r="BA117" s="1065"/>
      <c r="BB117" s="1065"/>
      <c r="BC117" s="1065"/>
      <c r="BD117" s="1065"/>
      <c r="BE117" s="1065"/>
      <c r="BF117" s="1065"/>
      <c r="BG117" s="1065"/>
      <c r="BH117" s="1065"/>
      <c r="BI117" s="1065"/>
      <c r="BJ117" s="1065"/>
      <c r="BK117" s="1065"/>
      <c r="BL117" s="1065"/>
      <c r="BM117" s="1065"/>
      <c r="BN117" s="1065"/>
      <c r="BO117" s="1065"/>
      <c r="BP117" s="1066"/>
      <c r="BQ117" s="1016" t="s">
        <v>127</v>
      </c>
      <c r="BR117" s="1017"/>
      <c r="BS117" s="1017"/>
      <c r="BT117" s="1017"/>
      <c r="BU117" s="1017"/>
      <c r="BV117" s="1017" t="s">
        <v>470</v>
      </c>
      <c r="BW117" s="1017"/>
      <c r="BX117" s="1017"/>
      <c r="BY117" s="1017"/>
      <c r="BZ117" s="1017"/>
      <c r="CA117" s="1017" t="s">
        <v>127</v>
      </c>
      <c r="CB117" s="1017"/>
      <c r="CC117" s="1017"/>
      <c r="CD117" s="1017"/>
      <c r="CE117" s="1017"/>
      <c r="CF117" s="1011" t="s">
        <v>127</v>
      </c>
      <c r="CG117" s="1012"/>
      <c r="CH117" s="1012"/>
      <c r="CI117" s="1012"/>
      <c r="CJ117" s="1012"/>
      <c r="CK117" s="1042"/>
      <c r="CL117" s="1043"/>
      <c r="CM117" s="1013" t="s">
        <v>471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127</v>
      </c>
      <c r="DH117" s="1056"/>
      <c r="DI117" s="1056"/>
      <c r="DJ117" s="1056"/>
      <c r="DK117" s="1057"/>
      <c r="DL117" s="1058" t="s">
        <v>127</v>
      </c>
      <c r="DM117" s="1056"/>
      <c r="DN117" s="1056"/>
      <c r="DO117" s="1056"/>
      <c r="DP117" s="1057"/>
      <c r="DQ117" s="1058" t="s">
        <v>470</v>
      </c>
      <c r="DR117" s="1056"/>
      <c r="DS117" s="1056"/>
      <c r="DT117" s="1056"/>
      <c r="DU117" s="1057"/>
      <c r="DV117" s="1059" t="s">
        <v>450</v>
      </c>
      <c r="DW117" s="1060"/>
      <c r="DX117" s="1060"/>
      <c r="DY117" s="1060"/>
      <c r="DZ117" s="1061"/>
    </row>
    <row r="118" spans="1:130" s="248" customFormat="1" ht="26.25" customHeight="1" x14ac:dyDescent="0.15">
      <c r="A118" s="1001" t="s">
        <v>441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438</v>
      </c>
      <c r="AB118" s="982"/>
      <c r="AC118" s="982"/>
      <c r="AD118" s="982"/>
      <c r="AE118" s="983"/>
      <c r="AF118" s="981" t="s">
        <v>439</v>
      </c>
      <c r="AG118" s="982"/>
      <c r="AH118" s="982"/>
      <c r="AI118" s="982"/>
      <c r="AJ118" s="983"/>
      <c r="AK118" s="981" t="s">
        <v>303</v>
      </c>
      <c r="AL118" s="982"/>
      <c r="AM118" s="982"/>
      <c r="AN118" s="982"/>
      <c r="AO118" s="983"/>
      <c r="AP118" s="1068" t="s">
        <v>440</v>
      </c>
      <c r="AQ118" s="1069"/>
      <c r="AR118" s="1069"/>
      <c r="AS118" s="1069"/>
      <c r="AT118" s="1070"/>
      <c r="AU118" s="997"/>
      <c r="AV118" s="998"/>
      <c r="AW118" s="998"/>
      <c r="AX118" s="998"/>
      <c r="AY118" s="998"/>
      <c r="AZ118" s="1071" t="s">
        <v>472</v>
      </c>
      <c r="BA118" s="1062"/>
      <c r="BB118" s="1062"/>
      <c r="BC118" s="1062"/>
      <c r="BD118" s="1062"/>
      <c r="BE118" s="1062"/>
      <c r="BF118" s="1062"/>
      <c r="BG118" s="1062"/>
      <c r="BH118" s="1062"/>
      <c r="BI118" s="1062"/>
      <c r="BJ118" s="1062"/>
      <c r="BK118" s="1062"/>
      <c r="BL118" s="1062"/>
      <c r="BM118" s="1062"/>
      <c r="BN118" s="1062"/>
      <c r="BO118" s="1062"/>
      <c r="BP118" s="1063"/>
      <c r="BQ118" s="1094" t="s">
        <v>127</v>
      </c>
      <c r="BR118" s="1095"/>
      <c r="BS118" s="1095"/>
      <c r="BT118" s="1095"/>
      <c r="BU118" s="1095"/>
      <c r="BV118" s="1095" t="s">
        <v>450</v>
      </c>
      <c r="BW118" s="1095"/>
      <c r="BX118" s="1095"/>
      <c r="BY118" s="1095"/>
      <c r="BZ118" s="1095"/>
      <c r="CA118" s="1095" t="s">
        <v>470</v>
      </c>
      <c r="CB118" s="1095"/>
      <c r="CC118" s="1095"/>
      <c r="CD118" s="1095"/>
      <c r="CE118" s="1095"/>
      <c r="CF118" s="1011" t="s">
        <v>127</v>
      </c>
      <c r="CG118" s="1012"/>
      <c r="CH118" s="1012"/>
      <c r="CI118" s="1012"/>
      <c r="CJ118" s="1012"/>
      <c r="CK118" s="1042"/>
      <c r="CL118" s="1043"/>
      <c r="CM118" s="1013" t="s">
        <v>473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474</v>
      </c>
      <c r="DH118" s="1056"/>
      <c r="DI118" s="1056"/>
      <c r="DJ118" s="1056"/>
      <c r="DK118" s="1057"/>
      <c r="DL118" s="1058" t="s">
        <v>127</v>
      </c>
      <c r="DM118" s="1056"/>
      <c r="DN118" s="1056"/>
      <c r="DO118" s="1056"/>
      <c r="DP118" s="1057"/>
      <c r="DQ118" s="1058" t="s">
        <v>470</v>
      </c>
      <c r="DR118" s="1056"/>
      <c r="DS118" s="1056"/>
      <c r="DT118" s="1056"/>
      <c r="DU118" s="1057"/>
      <c r="DV118" s="1059" t="s">
        <v>470</v>
      </c>
      <c r="DW118" s="1060"/>
      <c r="DX118" s="1060"/>
      <c r="DY118" s="1060"/>
      <c r="DZ118" s="1061"/>
    </row>
    <row r="119" spans="1:130" s="248" customFormat="1" ht="26.25" customHeight="1" x14ac:dyDescent="0.15">
      <c r="A119" s="1155" t="s">
        <v>444</v>
      </c>
      <c r="B119" s="1041"/>
      <c r="C119" s="1020" t="s">
        <v>445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127</v>
      </c>
      <c r="AB119" s="989"/>
      <c r="AC119" s="989"/>
      <c r="AD119" s="989"/>
      <c r="AE119" s="990"/>
      <c r="AF119" s="991" t="s">
        <v>127</v>
      </c>
      <c r="AG119" s="989"/>
      <c r="AH119" s="989"/>
      <c r="AI119" s="989"/>
      <c r="AJ119" s="990"/>
      <c r="AK119" s="991" t="s">
        <v>470</v>
      </c>
      <c r="AL119" s="989"/>
      <c r="AM119" s="989"/>
      <c r="AN119" s="989"/>
      <c r="AO119" s="990"/>
      <c r="AP119" s="992" t="s">
        <v>127</v>
      </c>
      <c r="AQ119" s="993"/>
      <c r="AR119" s="993"/>
      <c r="AS119" s="993"/>
      <c r="AT119" s="994"/>
      <c r="AU119" s="999"/>
      <c r="AV119" s="1000"/>
      <c r="AW119" s="1000"/>
      <c r="AX119" s="1000"/>
      <c r="AY119" s="1000"/>
      <c r="AZ119" s="279" t="s">
        <v>183</v>
      </c>
      <c r="BA119" s="279"/>
      <c r="BB119" s="279"/>
      <c r="BC119" s="279"/>
      <c r="BD119" s="279"/>
      <c r="BE119" s="279"/>
      <c r="BF119" s="279"/>
      <c r="BG119" s="279"/>
      <c r="BH119" s="279"/>
      <c r="BI119" s="279"/>
      <c r="BJ119" s="279"/>
      <c r="BK119" s="279"/>
      <c r="BL119" s="279"/>
      <c r="BM119" s="279"/>
      <c r="BN119" s="279"/>
      <c r="BO119" s="1072" t="s">
        <v>475</v>
      </c>
      <c r="BP119" s="1103"/>
      <c r="BQ119" s="1094">
        <v>27734947</v>
      </c>
      <c r="BR119" s="1095"/>
      <c r="BS119" s="1095"/>
      <c r="BT119" s="1095"/>
      <c r="BU119" s="1095"/>
      <c r="BV119" s="1095">
        <v>25972183</v>
      </c>
      <c r="BW119" s="1095"/>
      <c r="BX119" s="1095"/>
      <c r="BY119" s="1095"/>
      <c r="BZ119" s="1095"/>
      <c r="CA119" s="1095">
        <v>24664754</v>
      </c>
      <c r="CB119" s="1095"/>
      <c r="CC119" s="1095"/>
      <c r="CD119" s="1095"/>
      <c r="CE119" s="1095"/>
      <c r="CF119" s="1096"/>
      <c r="CG119" s="1097"/>
      <c r="CH119" s="1097"/>
      <c r="CI119" s="1097"/>
      <c r="CJ119" s="1098"/>
      <c r="CK119" s="1044"/>
      <c r="CL119" s="1045"/>
      <c r="CM119" s="1099" t="s">
        <v>476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338484</v>
      </c>
      <c r="DH119" s="1081"/>
      <c r="DI119" s="1081"/>
      <c r="DJ119" s="1081"/>
      <c r="DK119" s="1082"/>
      <c r="DL119" s="1080">
        <v>315921</v>
      </c>
      <c r="DM119" s="1081"/>
      <c r="DN119" s="1081"/>
      <c r="DO119" s="1081"/>
      <c r="DP119" s="1082"/>
      <c r="DQ119" s="1080">
        <v>287376</v>
      </c>
      <c r="DR119" s="1081"/>
      <c r="DS119" s="1081"/>
      <c r="DT119" s="1081"/>
      <c r="DU119" s="1082"/>
      <c r="DV119" s="1083">
        <v>3.3</v>
      </c>
      <c r="DW119" s="1084"/>
      <c r="DX119" s="1084"/>
      <c r="DY119" s="1084"/>
      <c r="DZ119" s="1085"/>
    </row>
    <row r="120" spans="1:130" s="248" customFormat="1" ht="26.25" customHeight="1" x14ac:dyDescent="0.15">
      <c r="A120" s="1156"/>
      <c r="B120" s="1043"/>
      <c r="C120" s="1013" t="s">
        <v>449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477</v>
      </c>
      <c r="AB120" s="1056"/>
      <c r="AC120" s="1056"/>
      <c r="AD120" s="1056"/>
      <c r="AE120" s="1057"/>
      <c r="AF120" s="1058" t="s">
        <v>127</v>
      </c>
      <c r="AG120" s="1056"/>
      <c r="AH120" s="1056"/>
      <c r="AI120" s="1056"/>
      <c r="AJ120" s="1057"/>
      <c r="AK120" s="1058" t="s">
        <v>127</v>
      </c>
      <c r="AL120" s="1056"/>
      <c r="AM120" s="1056"/>
      <c r="AN120" s="1056"/>
      <c r="AO120" s="1057"/>
      <c r="AP120" s="1059" t="s">
        <v>127</v>
      </c>
      <c r="AQ120" s="1060"/>
      <c r="AR120" s="1060"/>
      <c r="AS120" s="1060"/>
      <c r="AT120" s="1061"/>
      <c r="AU120" s="1086" t="s">
        <v>478</v>
      </c>
      <c r="AV120" s="1087"/>
      <c r="AW120" s="1087"/>
      <c r="AX120" s="1087"/>
      <c r="AY120" s="1088"/>
      <c r="AZ120" s="1037" t="s">
        <v>479</v>
      </c>
      <c r="BA120" s="986"/>
      <c r="BB120" s="986"/>
      <c r="BC120" s="986"/>
      <c r="BD120" s="986"/>
      <c r="BE120" s="986"/>
      <c r="BF120" s="986"/>
      <c r="BG120" s="986"/>
      <c r="BH120" s="986"/>
      <c r="BI120" s="986"/>
      <c r="BJ120" s="986"/>
      <c r="BK120" s="986"/>
      <c r="BL120" s="986"/>
      <c r="BM120" s="986"/>
      <c r="BN120" s="986"/>
      <c r="BO120" s="986"/>
      <c r="BP120" s="987"/>
      <c r="BQ120" s="1023">
        <v>1139895</v>
      </c>
      <c r="BR120" s="1024"/>
      <c r="BS120" s="1024"/>
      <c r="BT120" s="1024"/>
      <c r="BU120" s="1024"/>
      <c r="BV120" s="1024">
        <v>2042123</v>
      </c>
      <c r="BW120" s="1024"/>
      <c r="BX120" s="1024"/>
      <c r="BY120" s="1024"/>
      <c r="BZ120" s="1024"/>
      <c r="CA120" s="1024">
        <v>2656933</v>
      </c>
      <c r="CB120" s="1024"/>
      <c r="CC120" s="1024"/>
      <c r="CD120" s="1024"/>
      <c r="CE120" s="1024"/>
      <c r="CF120" s="1038">
        <v>30.9</v>
      </c>
      <c r="CG120" s="1039"/>
      <c r="CH120" s="1039"/>
      <c r="CI120" s="1039"/>
      <c r="CJ120" s="1039"/>
      <c r="CK120" s="1104" t="s">
        <v>480</v>
      </c>
      <c r="CL120" s="1105"/>
      <c r="CM120" s="1105"/>
      <c r="CN120" s="1105"/>
      <c r="CO120" s="1106"/>
      <c r="CP120" s="1112" t="s">
        <v>481</v>
      </c>
      <c r="CQ120" s="1113"/>
      <c r="CR120" s="1113"/>
      <c r="CS120" s="1113"/>
      <c r="CT120" s="1113"/>
      <c r="CU120" s="1113"/>
      <c r="CV120" s="1113"/>
      <c r="CW120" s="1113"/>
      <c r="CX120" s="1113"/>
      <c r="CY120" s="1113"/>
      <c r="CZ120" s="1113"/>
      <c r="DA120" s="1113"/>
      <c r="DB120" s="1113"/>
      <c r="DC120" s="1113"/>
      <c r="DD120" s="1113"/>
      <c r="DE120" s="1113"/>
      <c r="DF120" s="1114"/>
      <c r="DG120" s="1023">
        <v>7376249</v>
      </c>
      <c r="DH120" s="1024"/>
      <c r="DI120" s="1024"/>
      <c r="DJ120" s="1024"/>
      <c r="DK120" s="1024"/>
      <c r="DL120" s="1024">
        <v>6989651</v>
      </c>
      <c r="DM120" s="1024"/>
      <c r="DN120" s="1024"/>
      <c r="DO120" s="1024"/>
      <c r="DP120" s="1024"/>
      <c r="DQ120" s="1024">
        <v>6545501</v>
      </c>
      <c r="DR120" s="1024"/>
      <c r="DS120" s="1024"/>
      <c r="DT120" s="1024"/>
      <c r="DU120" s="1024"/>
      <c r="DV120" s="1025">
        <v>76</v>
      </c>
      <c r="DW120" s="1025"/>
      <c r="DX120" s="1025"/>
      <c r="DY120" s="1025"/>
      <c r="DZ120" s="1026"/>
    </row>
    <row r="121" spans="1:130" s="248" customFormat="1" ht="26.25" customHeight="1" x14ac:dyDescent="0.15">
      <c r="A121" s="1156"/>
      <c r="B121" s="1043"/>
      <c r="C121" s="1064" t="s">
        <v>482</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477</v>
      </c>
      <c r="AB121" s="1056"/>
      <c r="AC121" s="1056"/>
      <c r="AD121" s="1056"/>
      <c r="AE121" s="1057"/>
      <c r="AF121" s="1058" t="s">
        <v>127</v>
      </c>
      <c r="AG121" s="1056"/>
      <c r="AH121" s="1056"/>
      <c r="AI121" s="1056"/>
      <c r="AJ121" s="1057"/>
      <c r="AK121" s="1058" t="s">
        <v>127</v>
      </c>
      <c r="AL121" s="1056"/>
      <c r="AM121" s="1056"/>
      <c r="AN121" s="1056"/>
      <c r="AO121" s="1057"/>
      <c r="AP121" s="1059" t="s">
        <v>127</v>
      </c>
      <c r="AQ121" s="1060"/>
      <c r="AR121" s="1060"/>
      <c r="AS121" s="1060"/>
      <c r="AT121" s="1061"/>
      <c r="AU121" s="1089"/>
      <c r="AV121" s="1090"/>
      <c r="AW121" s="1090"/>
      <c r="AX121" s="1090"/>
      <c r="AY121" s="1091"/>
      <c r="AZ121" s="1046" t="s">
        <v>483</v>
      </c>
      <c r="BA121" s="1047"/>
      <c r="BB121" s="1047"/>
      <c r="BC121" s="1047"/>
      <c r="BD121" s="1047"/>
      <c r="BE121" s="1047"/>
      <c r="BF121" s="1047"/>
      <c r="BG121" s="1047"/>
      <c r="BH121" s="1047"/>
      <c r="BI121" s="1047"/>
      <c r="BJ121" s="1047"/>
      <c r="BK121" s="1047"/>
      <c r="BL121" s="1047"/>
      <c r="BM121" s="1047"/>
      <c r="BN121" s="1047"/>
      <c r="BO121" s="1047"/>
      <c r="BP121" s="1048"/>
      <c r="BQ121" s="1016">
        <v>346560</v>
      </c>
      <c r="BR121" s="1017"/>
      <c r="BS121" s="1017"/>
      <c r="BT121" s="1017"/>
      <c r="BU121" s="1017"/>
      <c r="BV121" s="1017">
        <v>330959</v>
      </c>
      <c r="BW121" s="1017"/>
      <c r="BX121" s="1017"/>
      <c r="BY121" s="1017"/>
      <c r="BZ121" s="1017"/>
      <c r="CA121" s="1017">
        <v>313066</v>
      </c>
      <c r="CB121" s="1017"/>
      <c r="CC121" s="1017"/>
      <c r="CD121" s="1017"/>
      <c r="CE121" s="1017"/>
      <c r="CF121" s="1011">
        <v>3.6</v>
      </c>
      <c r="CG121" s="1012"/>
      <c r="CH121" s="1012"/>
      <c r="CI121" s="1012"/>
      <c r="CJ121" s="1012"/>
      <c r="CK121" s="1107"/>
      <c r="CL121" s="1108"/>
      <c r="CM121" s="1108"/>
      <c r="CN121" s="1108"/>
      <c r="CO121" s="1109"/>
      <c r="CP121" s="1117" t="s">
        <v>484</v>
      </c>
      <c r="CQ121" s="1118"/>
      <c r="CR121" s="1118"/>
      <c r="CS121" s="1118"/>
      <c r="CT121" s="1118"/>
      <c r="CU121" s="1118"/>
      <c r="CV121" s="1118"/>
      <c r="CW121" s="1118"/>
      <c r="CX121" s="1118"/>
      <c r="CY121" s="1118"/>
      <c r="CZ121" s="1118"/>
      <c r="DA121" s="1118"/>
      <c r="DB121" s="1118"/>
      <c r="DC121" s="1118"/>
      <c r="DD121" s="1118"/>
      <c r="DE121" s="1118"/>
      <c r="DF121" s="1119"/>
      <c r="DG121" s="1016">
        <v>1527953</v>
      </c>
      <c r="DH121" s="1017"/>
      <c r="DI121" s="1017"/>
      <c r="DJ121" s="1017"/>
      <c r="DK121" s="1017"/>
      <c r="DL121" s="1017">
        <v>1403598</v>
      </c>
      <c r="DM121" s="1017"/>
      <c r="DN121" s="1017"/>
      <c r="DO121" s="1017"/>
      <c r="DP121" s="1017"/>
      <c r="DQ121" s="1017">
        <v>1238079</v>
      </c>
      <c r="DR121" s="1017"/>
      <c r="DS121" s="1017"/>
      <c r="DT121" s="1017"/>
      <c r="DU121" s="1017"/>
      <c r="DV121" s="1018">
        <v>14.4</v>
      </c>
      <c r="DW121" s="1018"/>
      <c r="DX121" s="1018"/>
      <c r="DY121" s="1018"/>
      <c r="DZ121" s="1019"/>
    </row>
    <row r="122" spans="1:130" s="248" customFormat="1" ht="26.25" customHeight="1" x14ac:dyDescent="0.15">
      <c r="A122" s="1156"/>
      <c r="B122" s="1043"/>
      <c r="C122" s="1013" t="s">
        <v>461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485</v>
      </c>
      <c r="AB122" s="1056"/>
      <c r="AC122" s="1056"/>
      <c r="AD122" s="1056"/>
      <c r="AE122" s="1057"/>
      <c r="AF122" s="1058" t="s">
        <v>127</v>
      </c>
      <c r="AG122" s="1056"/>
      <c r="AH122" s="1056"/>
      <c r="AI122" s="1056"/>
      <c r="AJ122" s="1057"/>
      <c r="AK122" s="1058" t="s">
        <v>470</v>
      </c>
      <c r="AL122" s="1056"/>
      <c r="AM122" s="1056"/>
      <c r="AN122" s="1056"/>
      <c r="AO122" s="1057"/>
      <c r="AP122" s="1059" t="s">
        <v>127</v>
      </c>
      <c r="AQ122" s="1060"/>
      <c r="AR122" s="1060"/>
      <c r="AS122" s="1060"/>
      <c r="AT122" s="1061"/>
      <c r="AU122" s="1089"/>
      <c r="AV122" s="1090"/>
      <c r="AW122" s="1090"/>
      <c r="AX122" s="1090"/>
      <c r="AY122" s="1091"/>
      <c r="AZ122" s="1071" t="s">
        <v>486</v>
      </c>
      <c r="BA122" s="1062"/>
      <c r="BB122" s="1062"/>
      <c r="BC122" s="1062"/>
      <c r="BD122" s="1062"/>
      <c r="BE122" s="1062"/>
      <c r="BF122" s="1062"/>
      <c r="BG122" s="1062"/>
      <c r="BH122" s="1062"/>
      <c r="BI122" s="1062"/>
      <c r="BJ122" s="1062"/>
      <c r="BK122" s="1062"/>
      <c r="BL122" s="1062"/>
      <c r="BM122" s="1062"/>
      <c r="BN122" s="1062"/>
      <c r="BO122" s="1062"/>
      <c r="BP122" s="1063"/>
      <c r="BQ122" s="1094">
        <v>18507040</v>
      </c>
      <c r="BR122" s="1095"/>
      <c r="BS122" s="1095"/>
      <c r="BT122" s="1095"/>
      <c r="BU122" s="1095"/>
      <c r="BV122" s="1095">
        <v>17703671</v>
      </c>
      <c r="BW122" s="1095"/>
      <c r="BX122" s="1095"/>
      <c r="BY122" s="1095"/>
      <c r="BZ122" s="1095"/>
      <c r="CA122" s="1095">
        <v>17155556</v>
      </c>
      <c r="CB122" s="1095"/>
      <c r="CC122" s="1095"/>
      <c r="CD122" s="1095"/>
      <c r="CE122" s="1095"/>
      <c r="CF122" s="1115">
        <v>199.3</v>
      </c>
      <c r="CG122" s="1116"/>
      <c r="CH122" s="1116"/>
      <c r="CI122" s="1116"/>
      <c r="CJ122" s="1116"/>
      <c r="CK122" s="1107"/>
      <c r="CL122" s="1108"/>
      <c r="CM122" s="1108"/>
      <c r="CN122" s="1108"/>
      <c r="CO122" s="1109"/>
      <c r="CP122" s="1117" t="s">
        <v>487</v>
      </c>
      <c r="CQ122" s="1118"/>
      <c r="CR122" s="1118"/>
      <c r="CS122" s="1118"/>
      <c r="CT122" s="1118"/>
      <c r="CU122" s="1118"/>
      <c r="CV122" s="1118"/>
      <c r="CW122" s="1118"/>
      <c r="CX122" s="1118"/>
      <c r="CY122" s="1118"/>
      <c r="CZ122" s="1118"/>
      <c r="DA122" s="1118"/>
      <c r="DB122" s="1118"/>
      <c r="DC122" s="1118"/>
      <c r="DD122" s="1118"/>
      <c r="DE122" s="1118"/>
      <c r="DF122" s="1119"/>
      <c r="DG122" s="1016">
        <v>465850</v>
      </c>
      <c r="DH122" s="1017"/>
      <c r="DI122" s="1017"/>
      <c r="DJ122" s="1017"/>
      <c r="DK122" s="1017"/>
      <c r="DL122" s="1017">
        <v>430773</v>
      </c>
      <c r="DM122" s="1017"/>
      <c r="DN122" s="1017"/>
      <c r="DO122" s="1017"/>
      <c r="DP122" s="1017"/>
      <c r="DQ122" s="1017">
        <v>424610</v>
      </c>
      <c r="DR122" s="1017"/>
      <c r="DS122" s="1017"/>
      <c r="DT122" s="1017"/>
      <c r="DU122" s="1017"/>
      <c r="DV122" s="1018">
        <v>4.9000000000000004</v>
      </c>
      <c r="DW122" s="1018"/>
      <c r="DX122" s="1018"/>
      <c r="DY122" s="1018"/>
      <c r="DZ122" s="1019"/>
    </row>
    <row r="123" spans="1:130" s="248" customFormat="1" ht="26.25" customHeight="1" x14ac:dyDescent="0.15">
      <c r="A123" s="1156"/>
      <c r="B123" s="1043"/>
      <c r="C123" s="1013" t="s">
        <v>467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127</v>
      </c>
      <c r="AB123" s="1056"/>
      <c r="AC123" s="1056"/>
      <c r="AD123" s="1056"/>
      <c r="AE123" s="1057"/>
      <c r="AF123" s="1058" t="s">
        <v>127</v>
      </c>
      <c r="AG123" s="1056"/>
      <c r="AH123" s="1056"/>
      <c r="AI123" s="1056"/>
      <c r="AJ123" s="1057"/>
      <c r="AK123" s="1058" t="s">
        <v>127</v>
      </c>
      <c r="AL123" s="1056"/>
      <c r="AM123" s="1056"/>
      <c r="AN123" s="1056"/>
      <c r="AO123" s="1057"/>
      <c r="AP123" s="1059" t="s">
        <v>127</v>
      </c>
      <c r="AQ123" s="1060"/>
      <c r="AR123" s="1060"/>
      <c r="AS123" s="1060"/>
      <c r="AT123" s="1061"/>
      <c r="AU123" s="1092"/>
      <c r="AV123" s="1093"/>
      <c r="AW123" s="1093"/>
      <c r="AX123" s="1093"/>
      <c r="AY123" s="1093"/>
      <c r="AZ123" s="279" t="s">
        <v>183</v>
      </c>
      <c r="BA123" s="279"/>
      <c r="BB123" s="279"/>
      <c r="BC123" s="279"/>
      <c r="BD123" s="279"/>
      <c r="BE123" s="279"/>
      <c r="BF123" s="279"/>
      <c r="BG123" s="279"/>
      <c r="BH123" s="279"/>
      <c r="BI123" s="279"/>
      <c r="BJ123" s="279"/>
      <c r="BK123" s="279"/>
      <c r="BL123" s="279"/>
      <c r="BM123" s="279"/>
      <c r="BN123" s="279"/>
      <c r="BO123" s="1072" t="s">
        <v>488</v>
      </c>
      <c r="BP123" s="1103"/>
      <c r="BQ123" s="1162">
        <v>19993495</v>
      </c>
      <c r="BR123" s="1163"/>
      <c r="BS123" s="1163"/>
      <c r="BT123" s="1163"/>
      <c r="BU123" s="1163"/>
      <c r="BV123" s="1163">
        <v>20076753</v>
      </c>
      <c r="BW123" s="1163"/>
      <c r="BX123" s="1163"/>
      <c r="BY123" s="1163"/>
      <c r="BZ123" s="1163"/>
      <c r="CA123" s="1163">
        <v>20125555</v>
      </c>
      <c r="CB123" s="1163"/>
      <c r="CC123" s="1163"/>
      <c r="CD123" s="1163"/>
      <c r="CE123" s="1163"/>
      <c r="CF123" s="1096"/>
      <c r="CG123" s="1097"/>
      <c r="CH123" s="1097"/>
      <c r="CI123" s="1097"/>
      <c r="CJ123" s="1098"/>
      <c r="CK123" s="1107"/>
      <c r="CL123" s="1108"/>
      <c r="CM123" s="1108"/>
      <c r="CN123" s="1108"/>
      <c r="CO123" s="1109"/>
      <c r="CP123" s="1117" t="s">
        <v>407</v>
      </c>
      <c r="CQ123" s="1118"/>
      <c r="CR123" s="1118"/>
      <c r="CS123" s="1118"/>
      <c r="CT123" s="1118"/>
      <c r="CU123" s="1118"/>
      <c r="CV123" s="1118"/>
      <c r="CW123" s="1118"/>
      <c r="CX123" s="1118"/>
      <c r="CY123" s="1118"/>
      <c r="CZ123" s="1118"/>
      <c r="DA123" s="1118"/>
      <c r="DB123" s="1118"/>
      <c r="DC123" s="1118"/>
      <c r="DD123" s="1118"/>
      <c r="DE123" s="1118"/>
      <c r="DF123" s="1119"/>
      <c r="DG123" s="1055">
        <v>264429</v>
      </c>
      <c r="DH123" s="1056"/>
      <c r="DI123" s="1056"/>
      <c r="DJ123" s="1056"/>
      <c r="DK123" s="1057"/>
      <c r="DL123" s="1058">
        <v>164303</v>
      </c>
      <c r="DM123" s="1056"/>
      <c r="DN123" s="1056"/>
      <c r="DO123" s="1056"/>
      <c r="DP123" s="1057"/>
      <c r="DQ123" s="1058">
        <v>281116</v>
      </c>
      <c r="DR123" s="1056"/>
      <c r="DS123" s="1056"/>
      <c r="DT123" s="1056"/>
      <c r="DU123" s="1057"/>
      <c r="DV123" s="1059">
        <v>3.3</v>
      </c>
      <c r="DW123" s="1060"/>
      <c r="DX123" s="1060"/>
      <c r="DY123" s="1060"/>
      <c r="DZ123" s="1061"/>
    </row>
    <row r="124" spans="1:130" s="248" customFormat="1" ht="26.25" customHeight="1" thickBot="1" x14ac:dyDescent="0.2">
      <c r="A124" s="1156"/>
      <c r="B124" s="1043"/>
      <c r="C124" s="1013" t="s">
        <v>471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127</v>
      </c>
      <c r="AB124" s="1056"/>
      <c r="AC124" s="1056"/>
      <c r="AD124" s="1056"/>
      <c r="AE124" s="1057"/>
      <c r="AF124" s="1058" t="s">
        <v>127</v>
      </c>
      <c r="AG124" s="1056"/>
      <c r="AH124" s="1056"/>
      <c r="AI124" s="1056"/>
      <c r="AJ124" s="1057"/>
      <c r="AK124" s="1058" t="s">
        <v>450</v>
      </c>
      <c r="AL124" s="1056"/>
      <c r="AM124" s="1056"/>
      <c r="AN124" s="1056"/>
      <c r="AO124" s="1057"/>
      <c r="AP124" s="1059" t="s">
        <v>470</v>
      </c>
      <c r="AQ124" s="1060"/>
      <c r="AR124" s="1060"/>
      <c r="AS124" s="1060"/>
      <c r="AT124" s="1061"/>
      <c r="AU124" s="1158" t="s">
        <v>489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90.5</v>
      </c>
      <c r="BR124" s="1125"/>
      <c r="BS124" s="1125"/>
      <c r="BT124" s="1125"/>
      <c r="BU124" s="1125"/>
      <c r="BV124" s="1125">
        <v>70.3</v>
      </c>
      <c r="BW124" s="1125"/>
      <c r="BX124" s="1125"/>
      <c r="BY124" s="1125"/>
      <c r="BZ124" s="1125"/>
      <c r="CA124" s="1125">
        <v>52.7</v>
      </c>
      <c r="CB124" s="1125"/>
      <c r="CC124" s="1125"/>
      <c r="CD124" s="1125"/>
      <c r="CE124" s="1125"/>
      <c r="CF124" s="1126"/>
      <c r="CG124" s="1127"/>
      <c r="CH124" s="1127"/>
      <c r="CI124" s="1127"/>
      <c r="CJ124" s="1128"/>
      <c r="CK124" s="1110"/>
      <c r="CL124" s="1110"/>
      <c r="CM124" s="1110"/>
      <c r="CN124" s="1110"/>
      <c r="CO124" s="1111"/>
      <c r="CP124" s="1117" t="s">
        <v>490</v>
      </c>
      <c r="CQ124" s="1118"/>
      <c r="CR124" s="1118"/>
      <c r="CS124" s="1118"/>
      <c r="CT124" s="1118"/>
      <c r="CU124" s="1118"/>
      <c r="CV124" s="1118"/>
      <c r="CW124" s="1118"/>
      <c r="CX124" s="1118"/>
      <c r="CY124" s="1118"/>
      <c r="CZ124" s="1118"/>
      <c r="DA124" s="1118"/>
      <c r="DB124" s="1118"/>
      <c r="DC124" s="1118"/>
      <c r="DD124" s="1118"/>
      <c r="DE124" s="1118"/>
      <c r="DF124" s="1119"/>
      <c r="DG124" s="1102">
        <v>267349</v>
      </c>
      <c r="DH124" s="1081"/>
      <c r="DI124" s="1081"/>
      <c r="DJ124" s="1081"/>
      <c r="DK124" s="1082"/>
      <c r="DL124" s="1080">
        <v>237965</v>
      </c>
      <c r="DM124" s="1081"/>
      <c r="DN124" s="1081"/>
      <c r="DO124" s="1081"/>
      <c r="DP124" s="1082"/>
      <c r="DQ124" s="1080">
        <v>204850</v>
      </c>
      <c r="DR124" s="1081"/>
      <c r="DS124" s="1081"/>
      <c r="DT124" s="1081"/>
      <c r="DU124" s="1082"/>
      <c r="DV124" s="1083">
        <v>2.4</v>
      </c>
      <c r="DW124" s="1084"/>
      <c r="DX124" s="1084"/>
      <c r="DY124" s="1084"/>
      <c r="DZ124" s="1085"/>
    </row>
    <row r="125" spans="1:130" s="248" customFormat="1" ht="26.25" customHeight="1" x14ac:dyDescent="0.15">
      <c r="A125" s="1156"/>
      <c r="B125" s="1043"/>
      <c r="C125" s="1013" t="s">
        <v>473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470</v>
      </c>
      <c r="AB125" s="1056"/>
      <c r="AC125" s="1056"/>
      <c r="AD125" s="1056"/>
      <c r="AE125" s="1057"/>
      <c r="AF125" s="1058" t="s">
        <v>127</v>
      </c>
      <c r="AG125" s="1056"/>
      <c r="AH125" s="1056"/>
      <c r="AI125" s="1056"/>
      <c r="AJ125" s="1057"/>
      <c r="AK125" s="1058" t="s">
        <v>127</v>
      </c>
      <c r="AL125" s="1056"/>
      <c r="AM125" s="1056"/>
      <c r="AN125" s="1056"/>
      <c r="AO125" s="1057"/>
      <c r="AP125" s="1059" t="s">
        <v>127</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491</v>
      </c>
      <c r="CL125" s="1105"/>
      <c r="CM125" s="1105"/>
      <c r="CN125" s="1105"/>
      <c r="CO125" s="1106"/>
      <c r="CP125" s="1037" t="s">
        <v>492</v>
      </c>
      <c r="CQ125" s="986"/>
      <c r="CR125" s="986"/>
      <c r="CS125" s="986"/>
      <c r="CT125" s="986"/>
      <c r="CU125" s="986"/>
      <c r="CV125" s="986"/>
      <c r="CW125" s="986"/>
      <c r="CX125" s="986"/>
      <c r="CY125" s="986"/>
      <c r="CZ125" s="986"/>
      <c r="DA125" s="986"/>
      <c r="DB125" s="986"/>
      <c r="DC125" s="986"/>
      <c r="DD125" s="986"/>
      <c r="DE125" s="986"/>
      <c r="DF125" s="987"/>
      <c r="DG125" s="1023" t="s">
        <v>127</v>
      </c>
      <c r="DH125" s="1024"/>
      <c r="DI125" s="1024"/>
      <c r="DJ125" s="1024"/>
      <c r="DK125" s="1024"/>
      <c r="DL125" s="1024" t="s">
        <v>127</v>
      </c>
      <c r="DM125" s="1024"/>
      <c r="DN125" s="1024"/>
      <c r="DO125" s="1024"/>
      <c r="DP125" s="1024"/>
      <c r="DQ125" s="1024" t="s">
        <v>127</v>
      </c>
      <c r="DR125" s="1024"/>
      <c r="DS125" s="1024"/>
      <c r="DT125" s="1024"/>
      <c r="DU125" s="1024"/>
      <c r="DV125" s="1025" t="s">
        <v>127</v>
      </c>
      <c r="DW125" s="1025"/>
      <c r="DX125" s="1025"/>
      <c r="DY125" s="1025"/>
      <c r="DZ125" s="1026"/>
    </row>
    <row r="126" spans="1:130" s="248" customFormat="1" ht="26.25" customHeight="1" thickBot="1" x14ac:dyDescent="0.2">
      <c r="A126" s="1156"/>
      <c r="B126" s="1043"/>
      <c r="C126" s="1013" t="s">
        <v>476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38153</v>
      </c>
      <c r="AB126" s="1056"/>
      <c r="AC126" s="1056"/>
      <c r="AD126" s="1056"/>
      <c r="AE126" s="1057"/>
      <c r="AF126" s="1058">
        <v>35308</v>
      </c>
      <c r="AG126" s="1056"/>
      <c r="AH126" s="1056"/>
      <c r="AI126" s="1056"/>
      <c r="AJ126" s="1057"/>
      <c r="AK126" s="1058">
        <v>28546</v>
      </c>
      <c r="AL126" s="1056"/>
      <c r="AM126" s="1056"/>
      <c r="AN126" s="1056"/>
      <c r="AO126" s="1057"/>
      <c r="AP126" s="1059">
        <v>0.3</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493</v>
      </c>
      <c r="CQ126" s="1047"/>
      <c r="CR126" s="1047"/>
      <c r="CS126" s="1047"/>
      <c r="CT126" s="1047"/>
      <c r="CU126" s="1047"/>
      <c r="CV126" s="1047"/>
      <c r="CW126" s="1047"/>
      <c r="CX126" s="1047"/>
      <c r="CY126" s="1047"/>
      <c r="CZ126" s="1047"/>
      <c r="DA126" s="1047"/>
      <c r="DB126" s="1047"/>
      <c r="DC126" s="1047"/>
      <c r="DD126" s="1047"/>
      <c r="DE126" s="1047"/>
      <c r="DF126" s="1048"/>
      <c r="DG126" s="1016" t="s">
        <v>485</v>
      </c>
      <c r="DH126" s="1017"/>
      <c r="DI126" s="1017"/>
      <c r="DJ126" s="1017"/>
      <c r="DK126" s="1017"/>
      <c r="DL126" s="1017" t="s">
        <v>450</v>
      </c>
      <c r="DM126" s="1017"/>
      <c r="DN126" s="1017"/>
      <c r="DO126" s="1017"/>
      <c r="DP126" s="1017"/>
      <c r="DQ126" s="1017" t="s">
        <v>450</v>
      </c>
      <c r="DR126" s="1017"/>
      <c r="DS126" s="1017"/>
      <c r="DT126" s="1017"/>
      <c r="DU126" s="1017"/>
      <c r="DV126" s="1018" t="s">
        <v>127</v>
      </c>
      <c r="DW126" s="1018"/>
      <c r="DX126" s="1018"/>
      <c r="DY126" s="1018"/>
      <c r="DZ126" s="1019"/>
    </row>
    <row r="127" spans="1:130" s="248" customFormat="1" ht="26.25" customHeight="1" x14ac:dyDescent="0.15">
      <c r="A127" s="1157"/>
      <c r="B127" s="1045"/>
      <c r="C127" s="1099" t="s">
        <v>494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383</v>
      </c>
      <c r="AB127" s="1056"/>
      <c r="AC127" s="1056"/>
      <c r="AD127" s="1056"/>
      <c r="AE127" s="1057"/>
      <c r="AF127" s="1058">
        <v>166</v>
      </c>
      <c r="AG127" s="1056"/>
      <c r="AH127" s="1056"/>
      <c r="AI127" s="1056"/>
      <c r="AJ127" s="1057"/>
      <c r="AK127" s="1058">
        <v>66</v>
      </c>
      <c r="AL127" s="1056"/>
      <c r="AM127" s="1056"/>
      <c r="AN127" s="1056"/>
      <c r="AO127" s="1057"/>
      <c r="AP127" s="1059">
        <v>0</v>
      </c>
      <c r="AQ127" s="1060"/>
      <c r="AR127" s="1060"/>
      <c r="AS127" s="1060"/>
      <c r="AT127" s="1061"/>
      <c r="AU127" s="284"/>
      <c r="AV127" s="284"/>
      <c r="AW127" s="284"/>
      <c r="AX127" s="1129" t="s">
        <v>495</v>
      </c>
      <c r="AY127" s="1130"/>
      <c r="AZ127" s="1130"/>
      <c r="BA127" s="1130"/>
      <c r="BB127" s="1130"/>
      <c r="BC127" s="1130"/>
      <c r="BD127" s="1130"/>
      <c r="BE127" s="1131"/>
      <c r="BF127" s="1132" t="s">
        <v>496</v>
      </c>
      <c r="BG127" s="1130"/>
      <c r="BH127" s="1130"/>
      <c r="BI127" s="1130"/>
      <c r="BJ127" s="1130"/>
      <c r="BK127" s="1130"/>
      <c r="BL127" s="1131"/>
      <c r="BM127" s="1132" t="s">
        <v>497</v>
      </c>
      <c r="BN127" s="1130"/>
      <c r="BO127" s="1130"/>
      <c r="BP127" s="1130"/>
      <c r="BQ127" s="1130"/>
      <c r="BR127" s="1130"/>
      <c r="BS127" s="1131"/>
      <c r="BT127" s="1132" t="s">
        <v>498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499</v>
      </c>
      <c r="CQ127" s="1047"/>
      <c r="CR127" s="1047"/>
      <c r="CS127" s="1047"/>
      <c r="CT127" s="1047"/>
      <c r="CU127" s="1047"/>
      <c r="CV127" s="1047"/>
      <c r="CW127" s="1047"/>
      <c r="CX127" s="1047"/>
      <c r="CY127" s="1047"/>
      <c r="CZ127" s="1047"/>
      <c r="DA127" s="1047"/>
      <c r="DB127" s="1047"/>
      <c r="DC127" s="1047"/>
      <c r="DD127" s="1047"/>
      <c r="DE127" s="1047"/>
      <c r="DF127" s="1048"/>
      <c r="DG127" s="1016" t="s">
        <v>470</v>
      </c>
      <c r="DH127" s="1017"/>
      <c r="DI127" s="1017"/>
      <c r="DJ127" s="1017"/>
      <c r="DK127" s="1017"/>
      <c r="DL127" s="1017" t="s">
        <v>470</v>
      </c>
      <c r="DM127" s="1017"/>
      <c r="DN127" s="1017"/>
      <c r="DO127" s="1017"/>
      <c r="DP127" s="1017"/>
      <c r="DQ127" s="1017" t="s">
        <v>470</v>
      </c>
      <c r="DR127" s="1017"/>
      <c r="DS127" s="1017"/>
      <c r="DT127" s="1017"/>
      <c r="DU127" s="1017"/>
      <c r="DV127" s="1018" t="s">
        <v>127</v>
      </c>
      <c r="DW127" s="1018"/>
      <c r="DX127" s="1018"/>
      <c r="DY127" s="1018"/>
      <c r="DZ127" s="1019"/>
    </row>
    <row r="128" spans="1:130" s="248" customFormat="1" ht="26.25" customHeight="1" thickBot="1" x14ac:dyDescent="0.2">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v>67629</v>
      </c>
      <c r="AB128" s="1145"/>
      <c r="AC128" s="1145"/>
      <c r="AD128" s="1145"/>
      <c r="AE128" s="1146"/>
      <c r="AF128" s="1147">
        <v>56677</v>
      </c>
      <c r="AG128" s="1145"/>
      <c r="AH128" s="1145"/>
      <c r="AI128" s="1145"/>
      <c r="AJ128" s="1146"/>
      <c r="AK128" s="1147">
        <v>43630</v>
      </c>
      <c r="AL128" s="1145"/>
      <c r="AM128" s="1145"/>
      <c r="AN128" s="1145"/>
      <c r="AO128" s="1146"/>
      <c r="AP128" s="1148"/>
      <c r="AQ128" s="1149"/>
      <c r="AR128" s="1149"/>
      <c r="AS128" s="1149"/>
      <c r="AT128" s="1150"/>
      <c r="AU128" s="284"/>
      <c r="AV128" s="284"/>
      <c r="AW128" s="284"/>
      <c r="AX128" s="985" t="s">
        <v>502</v>
      </c>
      <c r="AY128" s="986"/>
      <c r="AZ128" s="986"/>
      <c r="BA128" s="986"/>
      <c r="BB128" s="986"/>
      <c r="BC128" s="986"/>
      <c r="BD128" s="986"/>
      <c r="BE128" s="987"/>
      <c r="BF128" s="1151" t="s">
        <v>127</v>
      </c>
      <c r="BG128" s="1152"/>
      <c r="BH128" s="1152"/>
      <c r="BI128" s="1152"/>
      <c r="BJ128" s="1152"/>
      <c r="BK128" s="1152"/>
      <c r="BL128" s="1153"/>
      <c r="BM128" s="1151">
        <v>13.28</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503</v>
      </c>
      <c r="CQ128" s="1134"/>
      <c r="CR128" s="1134"/>
      <c r="CS128" s="1134"/>
      <c r="CT128" s="1134"/>
      <c r="CU128" s="1134"/>
      <c r="CV128" s="1134"/>
      <c r="CW128" s="1134"/>
      <c r="CX128" s="1134"/>
      <c r="CY128" s="1134"/>
      <c r="CZ128" s="1134"/>
      <c r="DA128" s="1134"/>
      <c r="DB128" s="1134"/>
      <c r="DC128" s="1134"/>
      <c r="DD128" s="1134"/>
      <c r="DE128" s="1134"/>
      <c r="DF128" s="1135"/>
      <c r="DG128" s="1136" t="s">
        <v>450</v>
      </c>
      <c r="DH128" s="1137"/>
      <c r="DI128" s="1137"/>
      <c r="DJ128" s="1137"/>
      <c r="DK128" s="1137"/>
      <c r="DL128" s="1137" t="s">
        <v>450</v>
      </c>
      <c r="DM128" s="1137"/>
      <c r="DN128" s="1137"/>
      <c r="DO128" s="1137"/>
      <c r="DP128" s="1137"/>
      <c r="DQ128" s="1137" t="s">
        <v>127</v>
      </c>
      <c r="DR128" s="1137"/>
      <c r="DS128" s="1137"/>
      <c r="DT128" s="1137"/>
      <c r="DU128" s="1137"/>
      <c r="DV128" s="1138" t="s">
        <v>485</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504</v>
      </c>
      <c r="X129" s="1171"/>
      <c r="Y129" s="1171"/>
      <c r="Z129" s="1172"/>
      <c r="AA129" s="1055">
        <v>10312302</v>
      </c>
      <c r="AB129" s="1056"/>
      <c r="AC129" s="1056"/>
      <c r="AD129" s="1056"/>
      <c r="AE129" s="1057"/>
      <c r="AF129" s="1058">
        <v>10110377</v>
      </c>
      <c r="AG129" s="1056"/>
      <c r="AH129" s="1056"/>
      <c r="AI129" s="1056"/>
      <c r="AJ129" s="1057"/>
      <c r="AK129" s="1058">
        <v>10358416</v>
      </c>
      <c r="AL129" s="1056"/>
      <c r="AM129" s="1056"/>
      <c r="AN129" s="1056"/>
      <c r="AO129" s="1057"/>
      <c r="AP129" s="1173"/>
      <c r="AQ129" s="1174"/>
      <c r="AR129" s="1174"/>
      <c r="AS129" s="1174"/>
      <c r="AT129" s="1175"/>
      <c r="AU129" s="286"/>
      <c r="AV129" s="286"/>
      <c r="AW129" s="286"/>
      <c r="AX129" s="1164" t="s">
        <v>505</v>
      </c>
      <c r="AY129" s="1047"/>
      <c r="AZ129" s="1047"/>
      <c r="BA129" s="1047"/>
      <c r="BB129" s="1047"/>
      <c r="BC129" s="1047"/>
      <c r="BD129" s="1047"/>
      <c r="BE129" s="1048"/>
      <c r="BF129" s="1165" t="s">
        <v>127</v>
      </c>
      <c r="BG129" s="1166"/>
      <c r="BH129" s="1166"/>
      <c r="BI129" s="1166"/>
      <c r="BJ129" s="1166"/>
      <c r="BK129" s="1166"/>
      <c r="BL129" s="1167"/>
      <c r="BM129" s="1165">
        <v>18.28</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506</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507</v>
      </c>
      <c r="X130" s="1171"/>
      <c r="Y130" s="1171"/>
      <c r="Z130" s="1172"/>
      <c r="AA130" s="1055">
        <v>1759932</v>
      </c>
      <c r="AB130" s="1056"/>
      <c r="AC130" s="1056"/>
      <c r="AD130" s="1056"/>
      <c r="AE130" s="1057"/>
      <c r="AF130" s="1058">
        <v>1732694</v>
      </c>
      <c r="AG130" s="1056"/>
      <c r="AH130" s="1056"/>
      <c r="AI130" s="1056"/>
      <c r="AJ130" s="1057"/>
      <c r="AK130" s="1058">
        <v>1751157</v>
      </c>
      <c r="AL130" s="1056"/>
      <c r="AM130" s="1056"/>
      <c r="AN130" s="1056"/>
      <c r="AO130" s="1057"/>
      <c r="AP130" s="1173"/>
      <c r="AQ130" s="1174"/>
      <c r="AR130" s="1174"/>
      <c r="AS130" s="1174"/>
      <c r="AT130" s="1175"/>
      <c r="AU130" s="286"/>
      <c r="AV130" s="286"/>
      <c r="AW130" s="286"/>
      <c r="AX130" s="1164" t="s">
        <v>508</v>
      </c>
      <c r="AY130" s="1047"/>
      <c r="AZ130" s="1047"/>
      <c r="BA130" s="1047"/>
      <c r="BB130" s="1047"/>
      <c r="BC130" s="1047"/>
      <c r="BD130" s="1047"/>
      <c r="BE130" s="1048"/>
      <c r="BF130" s="1201">
        <v>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509</v>
      </c>
      <c r="X131" s="1209"/>
      <c r="Y131" s="1209"/>
      <c r="Z131" s="1210"/>
      <c r="AA131" s="1102">
        <v>8552370</v>
      </c>
      <c r="AB131" s="1081"/>
      <c r="AC131" s="1081"/>
      <c r="AD131" s="1081"/>
      <c r="AE131" s="1082"/>
      <c r="AF131" s="1080">
        <v>8377683</v>
      </c>
      <c r="AG131" s="1081"/>
      <c r="AH131" s="1081"/>
      <c r="AI131" s="1081"/>
      <c r="AJ131" s="1082"/>
      <c r="AK131" s="1080">
        <v>8607259</v>
      </c>
      <c r="AL131" s="1081"/>
      <c r="AM131" s="1081"/>
      <c r="AN131" s="1081"/>
      <c r="AO131" s="1082"/>
      <c r="AP131" s="1211"/>
      <c r="AQ131" s="1212"/>
      <c r="AR131" s="1212"/>
      <c r="AS131" s="1212"/>
      <c r="AT131" s="1213"/>
      <c r="AU131" s="286"/>
      <c r="AV131" s="286"/>
      <c r="AW131" s="286"/>
      <c r="AX131" s="1183" t="s">
        <v>510</v>
      </c>
      <c r="AY131" s="1134"/>
      <c r="AZ131" s="1134"/>
      <c r="BA131" s="1134"/>
      <c r="BB131" s="1134"/>
      <c r="BC131" s="1134"/>
      <c r="BD131" s="1134"/>
      <c r="BE131" s="1135"/>
      <c r="BF131" s="1184">
        <v>52.7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511</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512</v>
      </c>
      <c r="W132" s="1194"/>
      <c r="X132" s="1194"/>
      <c r="Y132" s="1194"/>
      <c r="Z132" s="1195"/>
      <c r="AA132" s="1196">
        <v>9.8019496349999997</v>
      </c>
      <c r="AB132" s="1197"/>
      <c r="AC132" s="1197"/>
      <c r="AD132" s="1197"/>
      <c r="AE132" s="1198"/>
      <c r="AF132" s="1199">
        <v>9.6187454219999999</v>
      </c>
      <c r="AG132" s="1197"/>
      <c r="AH132" s="1197"/>
      <c r="AI132" s="1197"/>
      <c r="AJ132" s="1198"/>
      <c r="AK132" s="1199">
        <v>9.6151748189999999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513</v>
      </c>
      <c r="W133" s="1177"/>
      <c r="X133" s="1177"/>
      <c r="Y133" s="1177"/>
      <c r="Z133" s="1178"/>
      <c r="AA133" s="1179">
        <v>10.199999999999999</v>
      </c>
      <c r="AB133" s="1180"/>
      <c r="AC133" s="1180"/>
      <c r="AD133" s="1180"/>
      <c r="AE133" s="1181"/>
      <c r="AF133" s="1179">
        <v>10</v>
      </c>
      <c r="AG133" s="1180"/>
      <c r="AH133" s="1180"/>
      <c r="AI133" s="1180"/>
      <c r="AJ133" s="1181"/>
      <c r="AK133" s="1179">
        <v>9.6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i16989dOqPbVapyDolU3mbmIXP74u06yVUwNabYycE68jgjPE0rKgpuIAUXlg+aKWhL9R2duIKhiH+LEXuFrQ==" saltValue="RcCOt0FvxUrxO4tEhZeX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9cU6dV3Z/rjCx4tBd714PU3zxWlNDj20XyJbclrCbMquGzySUl0G5Dq8sb3hFXNuqFKMnt4j67BqV564ETLbA==" saltValue="YsYG94Hu3Qq9Am7v31uK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8Nt27+meHBoYU14GXlL1us/APlzBuTEqFZzaWq3CUFX9639gS8fMnSwoVvXIW2J/HKU4wwY6VC4lclvigXllg==" saltValue="TLKdJm56XmKshFJegLi4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522</v>
      </c>
      <c r="AL9" s="1217"/>
      <c r="AM9" s="1217"/>
      <c r="AN9" s="1218"/>
      <c r="AO9" s="314">
        <v>2274742</v>
      </c>
      <c r="AP9" s="314">
        <v>86670</v>
      </c>
      <c r="AQ9" s="315">
        <v>100177</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523</v>
      </c>
      <c r="AL10" s="1217"/>
      <c r="AM10" s="1217"/>
      <c r="AN10" s="1218"/>
      <c r="AO10" s="317">
        <v>640696</v>
      </c>
      <c r="AP10" s="317">
        <v>24411</v>
      </c>
      <c r="AQ10" s="318">
        <v>9943</v>
      </c>
      <c r="AR10" s="319">
        <v>145.5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524</v>
      </c>
      <c r="AL11" s="1217"/>
      <c r="AM11" s="1217"/>
      <c r="AN11" s="1218"/>
      <c r="AO11" s="317">
        <v>103023</v>
      </c>
      <c r="AP11" s="317">
        <v>3925</v>
      </c>
      <c r="AQ11" s="318">
        <v>1487</v>
      </c>
      <c r="AR11" s="319">
        <v>164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525</v>
      </c>
      <c r="AL12" s="1217"/>
      <c r="AM12" s="1217"/>
      <c r="AN12" s="1218"/>
      <c r="AO12" s="317" t="s">
        <v>526</v>
      </c>
      <c r="AP12" s="317" t="s">
        <v>526</v>
      </c>
      <c r="AQ12" s="318">
        <v>23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527</v>
      </c>
      <c r="AL13" s="1217"/>
      <c r="AM13" s="1217"/>
      <c r="AN13" s="1218"/>
      <c r="AO13" s="317">
        <v>146090</v>
      </c>
      <c r="AP13" s="317">
        <v>5566</v>
      </c>
      <c r="AQ13" s="318">
        <v>4025</v>
      </c>
      <c r="AR13" s="319">
        <v>38.299999999999997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528</v>
      </c>
      <c r="AL14" s="1217"/>
      <c r="AM14" s="1217"/>
      <c r="AN14" s="1218"/>
      <c r="AO14" s="317">
        <v>21200</v>
      </c>
      <c r="AP14" s="317">
        <v>808</v>
      </c>
      <c r="AQ14" s="318">
        <v>2366</v>
      </c>
      <c r="AR14" s="319">
        <v>-65.8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529</v>
      </c>
      <c r="AL15" s="1223"/>
      <c r="AM15" s="1223"/>
      <c r="AN15" s="1224"/>
      <c r="AO15" s="317">
        <v>-145106</v>
      </c>
      <c r="AP15" s="317">
        <v>-5529</v>
      </c>
      <c r="AQ15" s="318">
        <v>-7732</v>
      </c>
      <c r="AR15" s="319">
        <v>-28.5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183</v>
      </c>
      <c r="AL16" s="1223"/>
      <c r="AM16" s="1223"/>
      <c r="AN16" s="1224"/>
      <c r="AO16" s="317">
        <v>3040645</v>
      </c>
      <c r="AP16" s="317">
        <v>115852</v>
      </c>
      <c r="AQ16" s="318">
        <v>110288</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534</v>
      </c>
      <c r="AL21" s="1226"/>
      <c r="AM21" s="1226"/>
      <c r="AN21" s="1227"/>
      <c r="AO21" s="330">
        <v>9.41</v>
      </c>
      <c r="AP21" s="331">
        <v>10.26</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535</v>
      </c>
      <c r="AL22" s="1226"/>
      <c r="AM22" s="1226"/>
      <c r="AN22" s="1227"/>
      <c r="AO22" s="335">
        <v>95.7</v>
      </c>
      <c r="AP22" s="336">
        <v>97.6</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539</v>
      </c>
      <c r="AL32" s="1220"/>
      <c r="AM32" s="1220"/>
      <c r="AN32" s="1221"/>
      <c r="AO32" s="345">
        <v>1626601</v>
      </c>
      <c r="AP32" s="345">
        <v>61975</v>
      </c>
      <c r="AQ32" s="346">
        <v>68741</v>
      </c>
      <c r="AR32" s="347">
        <v>-9.8000000000000007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540</v>
      </c>
      <c r="AL33" s="1220"/>
      <c r="AM33" s="1220"/>
      <c r="AN33" s="1221"/>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541</v>
      </c>
      <c r="AL34" s="1220"/>
      <c r="AM34" s="1220"/>
      <c r="AN34" s="1221"/>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542</v>
      </c>
      <c r="AL35" s="1220"/>
      <c r="AM35" s="1220"/>
      <c r="AN35" s="1221"/>
      <c r="AO35" s="345">
        <v>777811</v>
      </c>
      <c r="AP35" s="345">
        <v>29635</v>
      </c>
      <c r="AQ35" s="346">
        <v>17075</v>
      </c>
      <c r="AR35" s="347">
        <v>73.599999999999994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543</v>
      </c>
      <c r="AL36" s="1220"/>
      <c r="AM36" s="1220"/>
      <c r="AN36" s="1221"/>
      <c r="AO36" s="345">
        <v>189366</v>
      </c>
      <c r="AP36" s="345">
        <v>7215</v>
      </c>
      <c r="AQ36" s="346">
        <v>2445</v>
      </c>
      <c r="AR36" s="347">
        <v>195.1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544</v>
      </c>
      <c r="AL37" s="1220"/>
      <c r="AM37" s="1220"/>
      <c r="AN37" s="1221"/>
      <c r="AO37" s="345">
        <v>28612</v>
      </c>
      <c r="AP37" s="345">
        <v>1090</v>
      </c>
      <c r="AQ37" s="346">
        <v>621</v>
      </c>
      <c r="AR37" s="347">
        <v>75.5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545</v>
      </c>
      <c r="AL38" s="1229"/>
      <c r="AM38" s="1229"/>
      <c r="AN38" s="1230"/>
      <c r="AO38" s="348" t="s">
        <v>526</v>
      </c>
      <c r="AP38" s="348" t="s">
        <v>526</v>
      </c>
      <c r="AQ38" s="349">
        <v>4</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546</v>
      </c>
      <c r="AL39" s="1229"/>
      <c r="AM39" s="1229"/>
      <c r="AN39" s="1230"/>
      <c r="AO39" s="345">
        <v>-43630</v>
      </c>
      <c r="AP39" s="345">
        <v>-1662</v>
      </c>
      <c r="AQ39" s="346">
        <v>-4161</v>
      </c>
      <c r="AR39" s="347">
        <v>-60.1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547</v>
      </c>
      <c r="AL40" s="1220"/>
      <c r="AM40" s="1220"/>
      <c r="AN40" s="1221"/>
      <c r="AO40" s="345">
        <v>-1751157</v>
      </c>
      <c r="AP40" s="345">
        <v>-66721</v>
      </c>
      <c r="AQ40" s="346">
        <v>-59663</v>
      </c>
      <c r="AR40" s="347">
        <v>11.8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296</v>
      </c>
      <c r="AL41" s="1232"/>
      <c r="AM41" s="1232"/>
      <c r="AN41" s="1233"/>
      <c r="AO41" s="345">
        <v>827603</v>
      </c>
      <c r="AP41" s="345">
        <v>31533</v>
      </c>
      <c r="AQ41" s="346">
        <v>25063</v>
      </c>
      <c r="AR41" s="347">
        <v>25.8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517</v>
      </c>
      <c r="AN49" s="1236" t="s">
        <v>551</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1795261</v>
      </c>
      <c r="AN51" s="367">
        <v>61808</v>
      </c>
      <c r="AO51" s="368">
        <v>-24.9</v>
      </c>
      <c r="AP51" s="369">
        <v>83280</v>
      </c>
      <c r="AQ51" s="370">
        <v>-2.5</v>
      </c>
      <c r="AR51" s="371">
        <v>-22.4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714341</v>
      </c>
      <c r="AN52" s="375">
        <v>24593</v>
      </c>
      <c r="AO52" s="376">
        <v>-30.1</v>
      </c>
      <c r="AP52" s="377">
        <v>43123</v>
      </c>
      <c r="AQ52" s="378">
        <v>-2.8</v>
      </c>
      <c r="AR52" s="379">
        <v>-27.3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2242233</v>
      </c>
      <c r="AN53" s="367">
        <v>78932</v>
      </c>
      <c r="AO53" s="368">
        <v>27.7</v>
      </c>
      <c r="AP53" s="369">
        <v>88968</v>
      </c>
      <c r="AQ53" s="370">
        <v>6.8</v>
      </c>
      <c r="AR53" s="371">
        <v>20.9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791255</v>
      </c>
      <c r="AN54" s="375">
        <v>27854</v>
      </c>
      <c r="AO54" s="376">
        <v>13.3</v>
      </c>
      <c r="AP54" s="377">
        <v>45482</v>
      </c>
      <c r="AQ54" s="378">
        <v>5.5</v>
      </c>
      <c r="AR54" s="379">
        <v>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1428981</v>
      </c>
      <c r="AN55" s="367">
        <v>51726</v>
      </c>
      <c r="AO55" s="368">
        <v>-34.5</v>
      </c>
      <c r="AP55" s="369">
        <v>85173</v>
      </c>
      <c r="AQ55" s="370">
        <v>-4.3</v>
      </c>
      <c r="AR55" s="371">
        <v>-30.2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568867</v>
      </c>
      <c r="AN56" s="375">
        <v>20592</v>
      </c>
      <c r="AO56" s="376">
        <v>-26.1</v>
      </c>
      <c r="AP56" s="377">
        <v>43913</v>
      </c>
      <c r="AQ56" s="378">
        <v>-3.4</v>
      </c>
      <c r="AR56" s="379">
        <v>-22.7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765486</v>
      </c>
      <c r="AN57" s="367">
        <v>28472</v>
      </c>
      <c r="AO57" s="368">
        <v>-45</v>
      </c>
      <c r="AP57" s="369">
        <v>94081</v>
      </c>
      <c r="AQ57" s="370">
        <v>10.5</v>
      </c>
      <c r="AR57" s="371">
        <v>-55.5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459806</v>
      </c>
      <c r="AN58" s="375">
        <v>17102</v>
      </c>
      <c r="AO58" s="376">
        <v>-16.899999999999999</v>
      </c>
      <c r="AP58" s="377">
        <v>48949</v>
      </c>
      <c r="AQ58" s="378">
        <v>11.5</v>
      </c>
      <c r="AR58" s="379">
        <v>-28.4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1219794</v>
      </c>
      <c r="AN59" s="367">
        <v>46475</v>
      </c>
      <c r="AO59" s="368">
        <v>63.2</v>
      </c>
      <c r="AP59" s="369">
        <v>92632</v>
      </c>
      <c r="AQ59" s="370">
        <v>-1.5</v>
      </c>
      <c r="AR59" s="371">
        <v>64.7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716422</v>
      </c>
      <c r="AN60" s="375">
        <v>27296</v>
      </c>
      <c r="AO60" s="376">
        <v>59.6</v>
      </c>
      <c r="AP60" s="377">
        <v>47978</v>
      </c>
      <c r="AQ60" s="378">
        <v>-2</v>
      </c>
      <c r="AR60" s="379">
        <v>61.6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1490351</v>
      </c>
      <c r="AN61" s="382">
        <v>53483</v>
      </c>
      <c r="AO61" s="383">
        <v>-2.7</v>
      </c>
      <c r="AP61" s="384">
        <v>88827</v>
      </c>
      <c r="AQ61" s="385">
        <v>1.8</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650138</v>
      </c>
      <c r="AN62" s="375">
        <v>23487</v>
      </c>
      <c r="AO62" s="376">
        <v>0</v>
      </c>
      <c r="AP62" s="377">
        <v>45889</v>
      </c>
      <c r="AQ62" s="378">
        <v>1.8</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yI60NnDJKqbcWltynv5iVJ4P+iTD8zcYbiw1dkMdLpNJpVfjaOyo94Fp14Hl+Q5KZu1Rpyrk+CYsQ7nsGUEUA==" saltValue="wz4bSglmWfXPvGrZAaQM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4dQGP5gSqgg9RsbpnN4RykuPVZtKiIvStpHZWKIsVDLZOgRkZboSX18WCw0L77R/DJgGqX7g4a8DUP1dNDLQ6Q==" saltValue="ss42FejhEo1RxWfvDv/z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aroCludlThTGPv+ffxrPibHNNk/buYEdjaQkmIybY+q3ru9MlTzRxVszxkJHBcBeDar5GKXRpl6h3BTDpXH3bQ==" saltValue="amRa0J1HqMFe6TQ1FcfJ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9" t="s">
        <v>3</v>
      </c>
      <c r="D47" s="1239"/>
      <c r="E47" s="1240"/>
      <c r="F47" s="11">
        <v>8.3800000000000008</v>
      </c>
      <c r="G47" s="12">
        <v>8.06</v>
      </c>
      <c r="H47" s="12">
        <v>9.64</v>
      </c>
      <c r="I47" s="12">
        <v>13.31</v>
      </c>
      <c r="J47" s="13">
        <v>17.829999999999998</v>
      </c>
    </row>
    <row r="48" spans="2:10" ht="57.75" customHeight="1" x14ac:dyDescent="0.15">
      <c r="B48" s="14"/>
      <c r="C48" s="1241" t="s">
        <v>4</v>
      </c>
      <c r="D48" s="1241"/>
      <c r="E48" s="1242"/>
      <c r="F48" s="15">
        <v>2.59</v>
      </c>
      <c r="G48" s="16">
        <v>2.58</v>
      </c>
      <c r="H48" s="16">
        <v>3.28</v>
      </c>
      <c r="I48" s="16">
        <v>3.87</v>
      </c>
      <c r="J48" s="17">
        <v>5.23</v>
      </c>
    </row>
    <row r="49" spans="2:10" ht="57.75" customHeight="1" thickBot="1" x14ac:dyDescent="0.2">
      <c r="B49" s="18"/>
      <c r="C49" s="1243" t="s">
        <v>5</v>
      </c>
      <c r="D49" s="1243"/>
      <c r="E49" s="1244"/>
      <c r="F49" s="19" t="s">
        <v>572</v>
      </c>
      <c r="G49" s="20" t="s">
        <v>573</v>
      </c>
      <c r="H49" s="20">
        <v>0.74</v>
      </c>
      <c r="I49" s="20">
        <v>2.3199999999999998</v>
      </c>
      <c r="J49" s="21">
        <v>4.3600000000000003</v>
      </c>
    </row>
    <row r="50" spans="2:10" ht="13.5" customHeight="1" x14ac:dyDescent="0.15"/>
  </sheetData>
  <sheetProtection algorithmName="SHA-512" hashValue="1NKTIM6jpVjkcWqdNPw0Oc+rY+9PG04vOLvaFNDfWdd3xfg8l2+qKsYrNQ8h4wPEcb8MGtCqVzxMFQp6fJEnUg==" saltValue="hzHbJdfJzb5GubvsJ7fy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2022-03-22T06:07:53Z</cp:lastPrinted>
  <dcterms:created xsi:type="dcterms:W3CDTF">2022-02-02T03:39:47Z</dcterms:created>
  <dcterms:modified xsi:type="dcterms:W3CDTF">2022-09-22T04:42:27Z</dcterms:modified>
  <cp:category/>
</cp:coreProperties>
</file>