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３年度\210914_●_令和元年度財政状況資料集（追加分）作成等について（依頼）\05_公表（HPへ掲載）\"/>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U39" i="10"/>
  <c r="C39" i="10"/>
  <c r="CO38" i="10"/>
  <c r="BE38" i="10"/>
  <c r="C38" i="10"/>
  <c r="CO37" i="10"/>
  <c r="BE37" i="10"/>
  <c r="C37" i="10"/>
  <c r="BE36" i="10"/>
  <c r="C36" i="10"/>
  <c r="BE35" i="10"/>
  <c r="BE34" i="10"/>
  <c r="C34" i="10"/>
  <c r="C35" i="10" s="1"/>
  <c r="U34" i="10" l="1"/>
  <c r="U35" i="10" s="1"/>
  <c r="U36" i="10" s="1"/>
  <c r="U37" i="10" s="1"/>
  <c r="U38" i="10" s="1"/>
  <c r="AM34" i="10"/>
  <c r="AM35" i="10" s="1"/>
  <c r="AM36" i="10" s="1"/>
  <c r="AM37" i="10" s="1"/>
  <c r="AM38" i="10" s="1"/>
  <c r="AM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c r="CO35" i="10" s="1"/>
  <c r="CO36" i="10" s="1"/>
</calcChain>
</file>

<file path=xl/sharedStrings.xml><?xml version="1.0" encoding="utf-8"?>
<sst xmlns="http://schemas.openxmlformats.org/spreadsheetml/2006/main" count="1114" uniqueCount="611">
  <si>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</si>
  <si>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</si>
  <si>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</si>
  <si>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</si>
  <si>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</si>
  <si>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</si>
  <si>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</si>
  <si>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</si>
  <si>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</si>
  <si>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</si>
  <si>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</si>
  <si>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</si>
  <si>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</si>
  <si>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</si>
  <si>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</si>
  <si>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</si>
  <si>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</si>
  <si>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</si>
  <si>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</si>
  <si>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</si>
  <si>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</si>
  <si>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</si>
  <si>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</si>
  <si>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</si>
  <si>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</si>
  <si>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</si>
  <si>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</si>
  <si>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</si>
  <si>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</si>
  <si>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</si>
  <si>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</si>
  <si>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</si>
  <si>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</si>
  <si>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</si>
  <si>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</si>
  <si>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</si>
  <si>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</si>
  <si>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</si>
  <si>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</si>
  <si>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</si>
  <si>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</si>
  <si>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</si>
  <si>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</si>
  <si>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</si>
  <si>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</si>
  <si>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</si>
  <si>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</si>
  <si>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</si>
  <si>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</si>
  <si>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</si>
  <si>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</si>
  <si>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</si>
  <si>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</si>
  <si>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</si>
  <si>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</si>
  <si>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</si>
  <si>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</si>
  <si>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</si>
  <si>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</si>
  <si>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</si>
  <si>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</si>
  <si>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</si>
  <si>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</si>
  <si>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</si>
  <si>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</si>
  <si>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</si>
  <si>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</si>
  <si>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</si>
  <si>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</si>
  <si>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</si>
  <si>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</si>
  <si>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</si>
  <si>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</si>
  <si>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</si>
  <si>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</si>
  <si>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</si>
  <si>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</si>
  <si>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</si>
  <si>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</si>
  <si>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</si>
  <si>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</si>
  <si>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</si>
  <si>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</si>
  <si>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</si>
  <si>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</si>
  <si>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</si>
  <si>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</si>
  <si>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</si>
  <si>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</si>
  <si>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</si>
  <si>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</si>
  <si>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</si>
  <si>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</si>
  <si>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</si>
  <si>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</si>
  <si>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</si>
  <si>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</si>
  <si>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</si>
  <si>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</si>
  <si>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</si>
  <si>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</si>
  <si>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</si>
  <si>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</si>
  <si>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</si>
  <si>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</si>
  <si>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</si>
  <si>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</si>
  <si>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</si>
  <si>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</si>
  <si>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</si>
  <si>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</si>
  <si>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</si>
  <si>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</si>
  <si>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</si>
  <si>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</si>
  <si>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</si>
  <si>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</si>
  <si>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</si>
  <si>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</si>
  <si>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</si>
  <si>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</si>
  <si>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</si>
  <si>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</si>
  <si>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</si>
  <si>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</si>
  <si>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</si>
  <si>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</si>
  <si>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</si>
  <si>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</si>
  <si>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</si>
  <si>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</si>
  <si>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</si>
  <si>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</si>
  <si>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</si>
  <si>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</si>
  <si>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</si>
  <si>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</si>
  <si>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</si>
  <si>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</si>
  <si>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</si>
  <si>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</si>
  <si>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</si>
  <si>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</si>
  <si>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</si>
  <si>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</si>
  <si>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</si>
  <si>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</si>
  <si>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</si>
  <si>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</si>
  <si>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男鹿みなと市民病院事業会計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</si>
  <si>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</si>
  <si>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</si>
  <si>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</si>
  <si>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</si>
  <si>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</si>
  <si>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</si>
  <si>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</si>
  <si>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</si>
  <si>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</si>
  <si>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</si>
  <si>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</si>
  <si>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</si>
  <si>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</si>
  <si>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</si>
  <si>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</si>
  <si>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</si>
  <si>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</si>
  <si>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</si>
  <si>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</si>
  <si>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</si>
  <si>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</si>
  <si>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</si>
  <si>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</si>
  <si>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</si>
  <si>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</si>
  <si>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</si>
  <si>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</si>
  <si>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</si>
  <si>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</si>
  <si>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</si>
  <si>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</si>
  <si>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</si>
  <si>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</si>
  <si>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</si>
  <si>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</si>
  <si>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</si>
  <si>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</si>
  <si>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</si>
  <si>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</si>
  <si>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</si>
  <si>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</si>
  <si>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</si>
  <si>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</si>
  <si>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</si>
  <si>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</si>
  <si>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</si>
  <si>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</si>
  <si>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</si>
  <si>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</si>
  <si>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</si>
  <si>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</si>
  <si>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</si>
  <si>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</si>
  <si>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</si>
  <si>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</si>
  <si>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</si>
  <si>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</si>
  <si>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</si>
  <si>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</si>
  <si>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</si>
  <si>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</si>
  <si>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</si>
  <si>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秋田県男鹿市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</si>
  <si>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</si>
  <si>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</si>
  <si>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</si>
  <si>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</si>
  <si>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</si>
  <si>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</si>
  <si>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</si>
  <si>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</si>
  <si>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</si>
  <si>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</si>
  <si>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</si>
  <si>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</si>
  <si>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</si>
  <si>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</si>
  <si>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</si>
  <si>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</si>
  <si>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</si>
  <si>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</si>
  <si>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</si>
  <si>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</si>
  <si>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</si>
  <si>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</si>
  <si>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</si>
  <si>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</si>
  <si>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</si>
  <si>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</si>
  <si>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</si>
  <si>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</si>
  <si>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</si>
  <si>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</si>
  <si>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</si>
  <si>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</si>
  <si>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</si>
  <si>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</si>
  <si>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</si>
  <si>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</si>
  <si>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</si>
  <si>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</si>
  <si>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</si>
  <si>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</si>
  <si>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</si>
  <si>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</si>
  <si>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</si>
  <si>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</si>
  <si>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</si>
  <si>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</si>
  <si>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</si>
  <si>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</si>
  <si>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</si>
  <si>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</si>
  <si>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</si>
  <si>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</si>
  <si>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</si>
  <si>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</si>
  <si>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</si>
  <si>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</si>
  <si>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</si>
  <si>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</si>
  <si>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</si>
  <si>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</si>
  <si>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</si>
  <si>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</si>
  <si>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</si>
  <si>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</si>
  <si>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</si>
  <si>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</si>
  <si>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</si>
  <si>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</si>
  <si>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</si>
  <si>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</si>
  <si>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</si>
  <si>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</si>
  <si>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</si>
  <si>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</si>
  <si>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</si>
  <si>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</si>
  <si>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</si>
  <si>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</si>
  <si>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</si>
  <si>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</si>
  <si>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</si>
  <si>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</si>
  <si>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</si>
  <si>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</si>
  <si>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</si>
  <si>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</si>
  <si>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</si>
  <si>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</si>
  <si>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</si>
  <si>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</si>
  <si>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</si>
  <si>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</si>
  <si>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</si>
  <si>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</si>
  <si>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</si>
  <si>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</si>
  <si>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</si>
  <si>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</si>
  <si>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</si>
  <si>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</si>
  <si>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</si>
  <si>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</si>
  <si>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</si>
  <si>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</si>
  <si>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</si>
  <si>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</si>
  <si>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</si>
  <si>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</si>
  <si>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</si>
  <si>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</si>
  <si>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</si>
  <si>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</si>
  <si>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</si>
  <si>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</si>
  <si>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</si>
  <si>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</si>
  <si>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</si>
  <si>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</si>
  <si>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</si>
  <si>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</si>
  <si>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</si>
  <si>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</si>
  <si>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</si>
  <si>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</si>
  <si>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</si>
  <si>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</si>
  <si>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</si>
  <si>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</si>
  <si>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</si>
  <si>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</si>
  <si>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</si>
  <si>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</si>
  <si>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</si>
  <si>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</si>
  <si>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</si>
  <si>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</si>
  <si>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</si>
  <si>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</si>
  <si>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</si>
  <si>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</si>
  <si>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</si>
  <si>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</si>
  <si>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</si>
  <si>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</si>
  <si>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</si>
  <si>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</si>
  <si>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</si>
  <si>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</si>
  <si>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</si>
  <si>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</si>
  <si>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</si>
  <si>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</si>
  <si>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秋田県男鹿市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</si>
  <si>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</si>
  <si>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</si>
  <si>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</si>
  <si>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</si>
  <si>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</si>
  <si>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</si>
  <si>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</si>
  <si>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</si>
  <si>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</si>
  <si>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</si>
  <si>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</si>
  <si>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</si>
  <si>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</si>
  <si>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</si>
  <si>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</si>
  <si>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</si>
  <si>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</si>
  <si>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</si>
  <si>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</si>
  <si>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</si>
  <si>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</si>
  <si>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</si>
  <si>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</si>
  <si>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</si>
  <si>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</si>
  <si>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</si>
  <si>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</si>
  <si>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</si>
  <si>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</si>
  <si>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</si>
  <si>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</si>
  <si>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</si>
  <si>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</si>
  <si>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</si>
  <si>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</si>
  <si>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</si>
  <si>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</si>
  <si>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</si>
  <si>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</si>
  <si>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</si>
  <si>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</si>
  <si>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</si>
  <si>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ガス事業会計</t>
    <phoneticPr fontId="5"/>
  </si>
  <si>
    <t>下水道事業会計</t>
    <phoneticPr fontId="5"/>
  </si>
  <si>
    <t>法適用企業</t>
    <phoneticPr fontId="5"/>
  </si>
  <si>
    <t>農業集落排水事業会計</t>
    <phoneticPr fontId="5"/>
  </si>
  <si>
    <t>法適用企業</t>
    <phoneticPr fontId="5"/>
  </si>
  <si>
    <t>漁業集落排水事業会計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</si>
  <si>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</si>
  <si>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</si>
  <si>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</si>
  <si>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</si>
  <si>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</si>
  <si>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</si>
  <si>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</si>
  <si>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</si>
  <si>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</si>
  <si>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</si>
  <si>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</si>
  <si>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</si>
  <si>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</si>
  <si>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</si>
  <si>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</si>
  <si>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</si>
  <si>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</si>
  <si>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</si>
  <si>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</si>
  <si>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</si>
  <si>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</si>
  <si>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</si>
  <si>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</si>
  <si>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</si>
  <si>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</si>
  <si>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</si>
  <si>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</si>
  <si>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</si>
  <si>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</si>
  <si>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</si>
  <si>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</si>
  <si>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</si>
  <si>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</si>
  <si>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</si>
  <si>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</si>
  <si>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</si>
  <si>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</si>
  <si>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</si>
  <si>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</si>
  <si>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</si>
  <si>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</si>
  <si>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</si>
  <si>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</si>
  <si>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</si>
  <si>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</si>
  <si>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</si>
  <si>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</si>
  <si>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</si>
  <si>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</si>
  <si>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</si>
  <si>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</si>
  <si>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</si>
  <si>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</si>
  <si>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</si>
  <si>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</si>
  <si>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</si>
  <si>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</si>
  <si>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</si>
  <si>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</si>
  <si>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</si>
  <si>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</si>
  <si>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</si>
  <si>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</si>
  <si>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</si>
  <si>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</si>
  <si>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</si>
  <si>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</si>
  <si>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</si>
  <si>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</si>
  <si>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</si>
  <si>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</si>
  <si>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</si>
  <si>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</si>
  <si>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</si>
  <si>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</si>
  <si>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</si>
  <si>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</si>
  <si>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</si>
  <si>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</si>
  <si>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</si>
  <si>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</si>
  <si>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</si>
  <si>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</si>
  <si>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</si>
  <si>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</si>
  <si>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</si>
  <si>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</si>
  <si>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</si>
  <si>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</si>
  <si>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</si>
  <si>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</si>
  <si>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</si>
  <si>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</si>
  <si>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</si>
  <si>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</si>
  <si>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</si>
  <si>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</si>
  <si>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</si>
  <si>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</si>
  <si>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</si>
  <si>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</si>
  <si>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</si>
  <si>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</si>
  <si>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</si>
  <si>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</si>
  <si>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</si>
  <si>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</si>
  <si>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</si>
  <si>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</si>
  <si>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</si>
  <si>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</si>
  <si>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</si>
  <si>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</si>
  <si>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</si>
  <si>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</si>
  <si>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</si>
  <si>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</si>
  <si>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</si>
  <si>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</si>
  <si>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</si>
  <si>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</si>
  <si>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</si>
  <si>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</si>
  <si>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</si>
  <si>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</si>
  <si>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</si>
  <si>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</si>
  <si>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</si>
  <si>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</si>
  <si>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</si>
  <si>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</si>
  <si>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</si>
  <si>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</si>
  <si>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</si>
  <si>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</si>
  <si>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</si>
  <si>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</si>
  <si>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</si>
  <si>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</si>
  <si>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</si>
  <si>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</si>
  <si>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</si>
  <si>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</si>
  <si>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</si>
  <si>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</si>
  <si>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</si>
  <si>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</si>
  <si>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3.67</t>
  </si>
  <si>
    <t>▲ 2.13</t>
  </si>
  <si>
    <t>男鹿みなと市民病院事業会計</t>
  </si>
  <si>
    <t>▲ 0.19</t>
  </si>
  <si>
    <t>▲ 0.30</t>
  </si>
  <si>
    <t>▲ 0.05</t>
  </si>
  <si>
    <t>一般会計</t>
  </si>
  <si>
    <t>上水道事業会計</t>
  </si>
  <si>
    <t>ガス事業会計</t>
  </si>
  <si>
    <t>国民健康保険特別会計</t>
  </si>
  <si>
    <t>介護保険特別会計（保険事業勘定）</t>
  </si>
  <si>
    <t>下水道事業会計</t>
  </si>
  <si>
    <t>漁業集落排水事業会計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</si>
  <si>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</si>
  <si>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</si>
  <si>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</si>
  <si>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</si>
  <si>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</si>
  <si>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</si>
  <si>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</si>
  <si>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</si>
  <si>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</si>
  <si>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</si>
  <si>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森林環境譲与税基金</t>
    <rPh sb="0" eb="2">
      <t>シンリン</t>
    </rPh>
    <rPh sb="2" eb="4">
      <t>カンキョウ</t>
    </rPh>
    <rPh sb="4" eb="6">
      <t>ジョウヨ</t>
    </rPh>
    <rPh sb="6" eb="7">
      <t>ゼイ</t>
    </rPh>
    <rPh sb="7" eb="9">
      <t>キキン</t>
    </rPh>
    <phoneticPr fontId="5"/>
  </si>
  <si>
    <t>教育施設整備基金</t>
    <rPh sb="0" eb="2">
      <t>キョウイク</t>
    </rPh>
    <rPh sb="2" eb="4">
      <t>シセツ</t>
    </rPh>
    <rPh sb="4" eb="6">
      <t>セイビ</t>
    </rPh>
    <rPh sb="6" eb="8">
      <t>キキン</t>
    </rPh>
    <phoneticPr fontId="5"/>
  </si>
  <si>
    <t>観光施設基金</t>
    <rPh sb="0" eb="2">
      <t>カンコウ</t>
    </rPh>
    <rPh sb="2" eb="4">
      <t>シセツ</t>
    </rPh>
    <rPh sb="4" eb="6">
      <t>キキン</t>
    </rPh>
    <phoneticPr fontId="5"/>
  </si>
  <si>
    <t>-</t>
    <phoneticPr fontId="2"/>
  </si>
  <si>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</si>
  <si>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</si>
  <si>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</si>
  <si>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</si>
  <si>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</si>
  <si>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</si>
  <si>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</si>
  <si>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</si>
  <si>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おが地域振興公社</t>
    <rPh sb="2" eb="4">
      <t>チイキ</t>
    </rPh>
    <rPh sb="4" eb="6">
      <t>シンコウ</t>
    </rPh>
    <rPh sb="6" eb="8">
      <t>コウシャ</t>
    </rPh>
    <phoneticPr fontId="2"/>
  </si>
  <si>
    <t>秋田中央交通　株式会社</t>
    <rPh sb="0" eb="2">
      <t>アキタ</t>
    </rPh>
    <rPh sb="2" eb="4">
      <t>チュウオウ</t>
    </rPh>
    <rPh sb="4" eb="6">
      <t>コウツウ</t>
    </rPh>
    <rPh sb="7" eb="11">
      <t>カブシキガイシャ</t>
    </rPh>
    <phoneticPr fontId="2"/>
  </si>
  <si>
    <t>株式会社　男鹿水族館</t>
    <rPh sb="0" eb="4">
      <t>カブシキガイシャ</t>
    </rPh>
    <rPh sb="5" eb="7">
      <t>オガ</t>
    </rPh>
    <rPh sb="7" eb="10">
      <t>スイゾクカン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</si>
  <si>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</si>
  <si>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</si>
  <si>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</si>
  <si>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</si>
  <si>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</si>
  <si>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</si>
  <si>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</si>
  <si>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</si>
  <si>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</si>
  <si>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</si>
  <si>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平成28年度、29年度及び30年度の固定資産台帳は整備されているが、施設類型別の精査が必要なため数値が算出されていない。
将来負担比率は、充当可能基金残高が低いことなどから類似団体平均を上回っているものの、既発債の償還終了及び地方債の発行抑制の取組により、平成27年度から段階的に減少し、5年間で60.5％減となっている。
今後は公共施設等総合管理計画及び個別施設計画に基づき、予防保全型の維持管理による公共施設の長寿命化を図るとともに、統廃合を含めた再配置による質・量の最適化に取り組んでいく。</t>
    <rPh sb="86" eb="88">
      <t>ルイジ</t>
    </rPh>
    <rPh sb="88" eb="90">
      <t>ダンタイ</t>
    </rPh>
    <rPh sb="90" eb="92">
      <t>ヘイキン</t>
    </rPh>
    <rPh sb="93" eb="95">
      <t>ウワマワ</t>
    </rPh>
    <rPh sb="132" eb="134">
      <t>ネンド</t>
    </rPh>
    <rPh sb="136" eb="139">
      <t>ダンカイテキ</t>
    </rPh>
    <rPh sb="176" eb="177">
      <t>オヨ</t>
    </rPh>
    <rPh sb="178" eb="180">
      <t>コベツ</t>
    </rPh>
    <rPh sb="180" eb="182">
      <t>シセツ</t>
    </rPh>
    <rPh sb="182" eb="184">
      <t>ケイカク</t>
    </rPh>
    <phoneticPr fontId="5"/>
  </si>
  <si>
    <t>将来負担比率、実質公債費比率ともに既発債の償還終了及び地方債の新規発行抑制により、徐々に減少しているものの、両比率とも類似団体平均を上回っている。今後、認定こども園建設事業や、小中学校の統廃合に伴う建設事業など、複数の大規模な建設事業が予定されていることから、多額の地方債の新規発行及びそれに伴う地方債残高の増加が見込まれるが、引き続き、投資的事業の財源となる地方債発行の抑制及び既往債の償還に取り組むとともに、将来人口推計等を踏まえ、事業の費用対効果を検証しながら将来負担の軽減に努める。</t>
    <rPh sb="11" eb="12">
      <t>ヒ</t>
    </rPh>
    <rPh sb="12" eb="13">
      <t>ヒ</t>
    </rPh>
    <rPh sb="13" eb="14">
      <t>リツ</t>
    </rPh>
    <rPh sb="41" eb="43">
      <t>ジョジョ</t>
    </rPh>
    <rPh sb="44" eb="46">
      <t>ゲンショウ</t>
    </rPh>
    <rPh sb="106" eb="108">
      <t>フクスウ</t>
    </rPh>
    <rPh sb="109" eb="112">
      <t>ダイキボ</t>
    </rPh>
    <rPh sb="113" eb="115">
      <t>ケンセツ</t>
    </rPh>
    <rPh sb="115" eb="117">
      <t>ジギョウ</t>
    </rPh>
    <rPh sb="118" eb="120">
      <t>ヨテイ</t>
    </rPh>
    <rPh sb="130" eb="132">
      <t>タガク</t>
    </rPh>
    <rPh sb="133" eb="136">
      <t>チホウサイ</t>
    </rPh>
    <rPh sb="137" eb="139">
      <t>シンキ</t>
    </rPh>
    <rPh sb="139" eb="141">
      <t>ハッコウ</t>
    </rPh>
    <rPh sb="141" eb="142">
      <t>オヨ</t>
    </rPh>
    <rPh sb="146" eb="147">
      <t>トモナ</t>
    </rPh>
    <rPh sb="148" eb="151">
      <t>チホウサイ</t>
    </rPh>
    <rPh sb="151" eb="153">
      <t>ザンダカ</t>
    </rPh>
    <rPh sb="154" eb="156">
      <t>ゾウカ</t>
    </rPh>
    <rPh sb="157" eb="159">
      <t>ミコ</t>
    </rPh>
    <rPh sb="180" eb="18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</si>
</sst>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FEE-47BC-9778-136DBF5B58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82298</c:v>
                </c:pt>
                <c:pt idx="1">
                  <c:v>61808</c:v>
                </c:pt>
                <c:pt idx="2">
                  <c:v>78932</c:v>
                </c:pt>
                <c:pt idx="3">
                  <c:v>51726</c:v>
                </c:pt>
                <c:pt idx="4">
                  <c:v>28472</c:v>
                </c:pt>
              </c:numCache>
            </c:numRef>
          </c:val>
          <c:smooth val="0"/>
          <c:extLst>
            <c:ext xmlns:c16="http://schemas.microsoft.com/office/drawing/2014/chart" uri="{C3380CC4-5D6E-409C-BE32-E72D297353CC}">
              <c16:uniqueId val="{00000001-1FEE-47BC-9778-136DBF5B58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3.22</c:v>
                </c:pt>
                <c:pt idx="1">
                  <c:v>2.59</c:v>
                </c:pt>
                <c:pt idx="2">
                  <c:v>2.58</c:v>
                </c:pt>
                <c:pt idx="3">
                  <c:v>3.28</c:v>
                </c:pt>
                <c:pt idx="4">
                  <c:v>3.87</c:v>
                </c:pt>
              </c:numCache>
            </c:numRef>
          </c:val>
          <c:extLst>
            <c:ext xmlns:c16="http://schemas.microsoft.com/office/drawing/2014/chart" uri="{C3380CC4-5D6E-409C-BE32-E72D297353CC}">
              <c16:uniqueId val="{00000000-8A39-4F84-8455-35EB3671CD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9.3699999999999992</c:v>
                </c:pt>
                <c:pt idx="1">
                  <c:v>8.3800000000000008</c:v>
                </c:pt>
                <c:pt idx="2">
                  <c:v>8.06</c:v>
                </c:pt>
                <c:pt idx="3">
                  <c:v>9.64</c:v>
                </c:pt>
                <c:pt idx="4">
                  <c:v>13.31</c:v>
                </c:pt>
              </c:numCache>
            </c:numRef>
          </c:val>
          <c:extLst>
            <c:ext xmlns:c16="http://schemas.microsoft.com/office/drawing/2014/chart" uri="{C3380CC4-5D6E-409C-BE32-E72D297353CC}">
              <c16:uniqueId val="{00000001-8A39-4F84-8455-35EB3671CD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-3.48</c:v>
                </c:pt>
                <c:pt idx="1">
                  <c:v>-3.67</c:v>
                </c:pt>
                <c:pt idx="2">
                  <c:v>-2.13</c:v>
                </c:pt>
                <c:pt idx="3">
                  <c:v>0.74</c:v>
                </c:pt>
                <c:pt idx="4">
                  <c:v>2.3199999999999998</c:v>
                </c:pt>
              </c:numCache>
            </c:numRef>
          </c:val>
          <c:smooth val="0"/>
          <c:extLst>
            <c:ext xmlns:c16="http://schemas.microsoft.com/office/drawing/2014/chart" uri="{C3380CC4-5D6E-409C-BE32-E72D297353CC}">
              <c16:uniqueId val="{00000002-8A39-4F84-8455-35EB3671CD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0.16</c:v>
                </c:pt>
                <c:pt idx="4">
                  <c:v>#N/A</c:v>
                </c:pt>
                <c:pt idx="5">
                  <c:v>0.13</c:v>
                </c:pt>
                <c:pt idx="6">
                  <c:v>#N/A</c:v>
                </c:pt>
                <c:pt idx="7">
                  <c:v>0.11</c:v>
                </c:pt>
                <c:pt idx="8">
                  <c:v>#N/A</c:v>
                </c:pt>
                <c:pt idx="9">
                  <c:v>0.11</c:v>
                </c:pt>
              </c:numCache>
            </c:numRef>
          </c:val>
          <c:extLst>
            <c:ext xmlns:c16="http://schemas.microsoft.com/office/drawing/2014/chart" uri="{C3380CC4-5D6E-409C-BE32-E72D297353CC}">
              <c16:uniqueId val="{00000000-7C4F-47DD-9B7C-3BFDF74D4E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4F-47DD-9B7C-3BFDF74D4E41}"/>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0.27</c:v>
                </c:pt>
                <c:pt idx="4">
                  <c:v>#N/A</c:v>
                </c:pt>
                <c:pt idx="5">
                  <c:v>0.14000000000000001</c:v>
                </c:pt>
                <c:pt idx="6">
                  <c:v>#N/A</c:v>
                </c:pt>
                <c:pt idx="7">
                  <c:v>0.13</c:v>
                </c:pt>
                <c:pt idx="8">
                  <c:v>#N/A</c:v>
                </c:pt>
                <c:pt idx="9">
                  <c:v>0.1</c:v>
                </c:pt>
              </c:numCache>
            </c:numRef>
          </c:val>
          <c:extLst>
            <c:ext xmlns:c16="http://schemas.microsoft.com/office/drawing/2014/chart" uri="{C3380CC4-5D6E-409C-BE32-E72D297353CC}">
              <c16:uniqueId val="{00000002-7C4F-47DD-9B7C-3BFDF74D4E4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0.72</c:v>
                </c:pt>
                <c:pt idx="2">
                  <c:v>#N/A</c:v>
                </c:pt>
                <c:pt idx="3">
                  <c:v>0.64</c:v>
                </c:pt>
                <c:pt idx="4">
                  <c:v>#N/A</c:v>
                </c:pt>
                <c:pt idx="5">
                  <c:v>0.52</c:v>
                </c:pt>
                <c:pt idx="6">
                  <c:v>#N/A</c:v>
                </c:pt>
                <c:pt idx="7">
                  <c:v>0.22</c:v>
                </c:pt>
                <c:pt idx="8">
                  <c:v>#N/A</c:v>
                </c:pt>
                <c:pt idx="9">
                  <c:v>0.18</c:v>
                </c:pt>
              </c:numCache>
            </c:numRef>
          </c:val>
          <c:extLst>
            <c:ext xmlns:c16="http://schemas.microsoft.com/office/drawing/2014/chart" uri="{C3380CC4-5D6E-409C-BE32-E72D297353CC}">
              <c16:uniqueId val="{00000003-7C4F-47DD-9B7C-3BFDF74D4E41}"/>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0.73</c:v>
                </c:pt>
                <c:pt idx="2">
                  <c:v>#N/A</c:v>
                </c:pt>
                <c:pt idx="3">
                  <c:v>0.83</c:v>
                </c:pt>
                <c:pt idx="4">
                  <c:v>#N/A</c:v>
                </c:pt>
                <c:pt idx="5">
                  <c:v>1.08</c:v>
                </c:pt>
                <c:pt idx="6">
                  <c:v>#N/A</c:v>
                </c:pt>
                <c:pt idx="7">
                  <c:v>1.35</c:v>
                </c:pt>
                <c:pt idx="8">
                  <c:v>#N/A</c:v>
                </c:pt>
                <c:pt idx="9">
                  <c:v>0.55000000000000004</c:v>
                </c:pt>
              </c:numCache>
            </c:numRef>
          </c:val>
          <c:extLst>
            <c:ext xmlns:c16="http://schemas.microsoft.com/office/drawing/2014/chart" uri="{C3380CC4-5D6E-409C-BE32-E72D297353CC}">
              <c16:uniqueId val="{00000004-7C4F-47DD-9B7C-3BFDF74D4E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2.2799999999999998</c:v>
                </c:pt>
                <c:pt idx="4">
                  <c:v>#N/A</c:v>
                </c:pt>
                <c:pt idx="5">
                  <c:v>2.2200000000000002</c:v>
                </c:pt>
                <c:pt idx="6">
                  <c:v>#N/A</c:v>
                </c:pt>
                <c:pt idx="7">
                  <c:v>2.2599999999999998</c:v>
                </c:pt>
                <c:pt idx="8">
                  <c:v>#N/A</c:v>
                </c:pt>
                <c:pt idx="9">
                  <c:v>0.8</c:v>
                </c:pt>
              </c:numCache>
            </c:numRef>
          </c:val>
          <c:extLst>
            <c:ext xmlns:c16="http://schemas.microsoft.com/office/drawing/2014/chart" uri="{C3380CC4-5D6E-409C-BE32-E72D297353CC}">
              <c16:uniqueId val="{00000005-7C4F-47DD-9B7C-3BFDF74D4E41}"/>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1.23</c:v>
                </c:pt>
                <c:pt idx="2">
                  <c:v>#N/A</c:v>
                </c:pt>
                <c:pt idx="3">
                  <c:v>1.53</c:v>
                </c:pt>
                <c:pt idx="4">
                  <c:v>#N/A</c:v>
                </c:pt>
                <c:pt idx="5">
                  <c:v>1.81</c:v>
                </c:pt>
                <c:pt idx="6">
                  <c:v>#N/A</c:v>
                </c:pt>
                <c:pt idx="7">
                  <c:v>2.15</c:v>
                </c:pt>
                <c:pt idx="8">
                  <c:v>#N/A</c:v>
                </c:pt>
                <c:pt idx="9">
                  <c:v>2.27</c:v>
                </c:pt>
              </c:numCache>
            </c:numRef>
          </c:val>
          <c:extLst>
            <c:ext xmlns:c16="http://schemas.microsoft.com/office/drawing/2014/chart" uri="{C3380CC4-5D6E-409C-BE32-E72D297353CC}">
              <c16:uniqueId val="{00000006-7C4F-47DD-9B7C-3BFDF74D4E41}"/>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3.18</c:v>
                </c:pt>
                <c:pt idx="2">
                  <c:v>#N/A</c:v>
                </c:pt>
                <c:pt idx="3">
                  <c:v>3.48</c:v>
                </c:pt>
                <c:pt idx="4">
                  <c:v>#N/A</c:v>
                </c:pt>
                <c:pt idx="5">
                  <c:v>3.33</c:v>
                </c:pt>
                <c:pt idx="6">
                  <c:v>#N/A</c:v>
                </c:pt>
                <c:pt idx="7">
                  <c:v>3.35</c:v>
                </c:pt>
                <c:pt idx="8">
                  <c:v>#N/A</c:v>
                </c:pt>
                <c:pt idx="9">
                  <c:v>3.24</c:v>
                </c:pt>
              </c:numCache>
            </c:numRef>
          </c:val>
          <c:extLst>
            <c:ext xmlns:c16="http://schemas.microsoft.com/office/drawing/2014/chart" uri="{C3380CC4-5D6E-409C-BE32-E72D297353CC}">
              <c16:uniqueId val="{00000007-7C4F-47DD-9B7C-3BFDF74D4E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c:v>
                </c:pt>
                <c:pt idx="2">
                  <c:v>#N/A</c:v>
                </c:pt>
                <c:pt idx="3">
                  <c:v>2.7</c:v>
                </c:pt>
                <c:pt idx="4">
                  <c:v>#N/A</c:v>
                </c:pt>
                <c:pt idx="5">
                  <c:v>2.69</c:v>
                </c:pt>
                <c:pt idx="6">
                  <c:v>#N/A</c:v>
                </c:pt>
                <c:pt idx="7">
                  <c:v>3.28</c:v>
                </c:pt>
                <c:pt idx="8">
                  <c:v>#N/A</c:v>
                </c:pt>
                <c:pt idx="9">
                  <c:v>3.87</c:v>
                </c:pt>
              </c:numCache>
            </c:numRef>
          </c:val>
          <c:extLst>
            <c:ext xmlns:c16="http://schemas.microsoft.com/office/drawing/2014/chart" uri="{C3380CC4-5D6E-409C-BE32-E72D297353CC}">
              <c16:uniqueId val="{00000008-7C4F-47DD-9B7C-3BFDF74D4E41}"/>
            </c:ext>
          </c:extLst>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0.22</c:v>
                </c:pt>
                <c:pt idx="2">
                  <c:v>#N/A</c:v>
                </c:pt>
                <c:pt idx="3">
                  <c:v>0.51</c:v>
                </c:pt>
                <c:pt idx="4">
                  <c:v>0.19</c:v>
                </c:pt>
                <c:pt idx="5">
                  <c:v>#N/A</c:v>
                </c:pt>
                <c:pt idx="6">
                  <c:v>0.3</c:v>
                </c:pt>
                <c:pt idx="7">
                  <c:v>#N/A</c:v>
                </c:pt>
                <c:pt idx="8">
                  <c:v>0.05</c:v>
                </c:pt>
                <c:pt idx="9">
                  <c:v>#N/A</c:v>
                </c:pt>
              </c:numCache>
            </c:numRef>
          </c:val>
          <c:extLst>
            <c:ext xmlns:c16="http://schemas.microsoft.com/office/drawing/2014/chart" uri="{C3380CC4-5D6E-409C-BE32-E72D297353CC}">
              <c16:uniqueId val="{00000009-7C4F-47DD-9B7C-3BFDF74D4E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1808</c:v>
                </c:pt>
                <c:pt idx="5">
                  <c:v>1788</c:v>
                </c:pt>
                <c:pt idx="8">
                  <c:v>1828</c:v>
                </c:pt>
                <c:pt idx="11">
                  <c:v>1829</c:v>
                </c:pt>
                <c:pt idx="14">
                  <c:v>1790</c:v>
                </c:pt>
              </c:numCache>
            </c:numRef>
          </c:val>
          <c:extLst>
            <c:ext xmlns:c16="http://schemas.microsoft.com/office/drawing/2014/chart" uri="{C3380CC4-5D6E-409C-BE32-E72D297353CC}">
              <c16:uniqueId val="{00000000-5A4A-48FB-8D55-4715A2A834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4A-48FB-8D55-4715A2A834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c:v>
                </c:pt>
                <c:pt idx="3">
                  <c:v>41</c:v>
                </c:pt>
                <c:pt idx="6">
                  <c:v>39</c:v>
                </c:pt>
                <c:pt idx="9">
                  <c:v>39</c:v>
                </c:pt>
                <c:pt idx="12">
                  <c:v>35</c:v>
                </c:pt>
              </c:numCache>
            </c:numRef>
          </c:val>
          <c:extLst>
            <c:ext xmlns:c16="http://schemas.microsoft.com/office/drawing/2014/chart" uri="{C3380CC4-5D6E-409C-BE32-E72D297353CC}">
              <c16:uniqueId val="{00000002-5A4A-48FB-8D55-4715A2A834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140</c:v>
                </c:pt>
                <c:pt idx="3">
                  <c:v>160</c:v>
                </c:pt>
                <c:pt idx="6">
                  <c:v>179</c:v>
                </c:pt>
                <c:pt idx="9">
                  <c:v>183</c:v>
                </c:pt>
                <c:pt idx="12">
                  <c:v>182</c:v>
                </c:pt>
              </c:numCache>
            </c:numRef>
          </c:val>
          <c:extLst>
            <c:ext xmlns:c16="http://schemas.microsoft.com/office/drawing/2014/chart" uri="{C3380CC4-5D6E-409C-BE32-E72D297353CC}">
              <c16:uniqueId val="{00000003-5A4A-48FB-8D55-4715A2A834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986</c:v>
                </c:pt>
                <c:pt idx="3">
                  <c:v>825</c:v>
                </c:pt>
                <c:pt idx="6">
                  <c:v>812</c:v>
                </c:pt>
                <c:pt idx="9">
                  <c:v>761</c:v>
                </c:pt>
                <c:pt idx="12">
                  <c:v>775</c:v>
                </c:pt>
              </c:numCache>
            </c:numRef>
          </c:val>
          <c:extLst>
            <c:ext xmlns:c16="http://schemas.microsoft.com/office/drawing/2014/chart" uri="{C3380CC4-5D6E-409C-BE32-E72D297353CC}">
              <c16:uniqueId val="{00000004-5A4A-48FB-8D55-4715A2A834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4A-48FB-8D55-4715A2A834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4A-48FB-8D55-4715A2A834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1648</c:v>
                </c:pt>
                <c:pt idx="3">
                  <c:v>1679</c:v>
                </c:pt>
                <c:pt idx="6">
                  <c:v>1713</c:v>
                </c:pt>
                <c:pt idx="9">
                  <c:v>1683</c:v>
                </c:pt>
                <c:pt idx="12">
                  <c:v>1603</c:v>
                </c:pt>
              </c:numCache>
            </c:numRef>
          </c:val>
          <c:extLst>
            <c:ext xmlns:c16="http://schemas.microsoft.com/office/drawing/2014/chart" uri="{C3380CC4-5D6E-409C-BE32-E72D297353CC}">
              <c16:uniqueId val="{00000007-5A4A-48FB-8D55-4715A2A834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1016</c:v>
                </c:pt>
                <c:pt idx="2">
                  <c:v>#N/A</c:v>
                </c:pt>
                <c:pt idx="3">
                  <c:v>#N/A</c:v>
                </c:pt>
                <c:pt idx="4">
                  <c:v>917</c:v>
                </c:pt>
                <c:pt idx="5">
                  <c:v>#N/A</c:v>
                </c:pt>
                <c:pt idx="6">
                  <c:v>#N/A</c:v>
                </c:pt>
                <c:pt idx="7">
                  <c:v>915</c:v>
                </c:pt>
                <c:pt idx="8">
                  <c:v>#N/A</c:v>
                </c:pt>
                <c:pt idx="9">
                  <c:v>#N/A</c:v>
                </c:pt>
                <c:pt idx="10">
                  <c:v>837</c:v>
                </c:pt>
                <c:pt idx="11">
                  <c:v>#N/A</c:v>
                </c:pt>
                <c:pt idx="12">
                  <c:v>#N/A</c:v>
                </c:pt>
                <c:pt idx="13">
                  <c:v>805</c:v>
                </c:pt>
                <c:pt idx="14">
                  <c:v>#N/A</c:v>
                </c:pt>
              </c:numCache>
            </c:numRef>
          </c:val>
          <c:smooth val="0"/>
          <c:extLst>
            <c:ext xmlns:c16="http://schemas.microsoft.com/office/drawing/2014/chart" uri="{C3380CC4-5D6E-409C-BE32-E72D297353CC}">
              <c16:uniqueId val="{00000008-5A4A-48FB-8D55-4715A2A834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19744</c:v>
                </c:pt>
                <c:pt idx="5">
                  <c:v>19705</c:v>
                </c:pt>
                <c:pt idx="8">
                  <c:v>19224</c:v>
                </c:pt>
                <c:pt idx="11">
                  <c:v>18507</c:v>
                </c:pt>
                <c:pt idx="14">
                  <c:v>17704</c:v>
                </c:pt>
              </c:numCache>
            </c:numRef>
          </c:val>
          <c:extLst>
            <c:ext xmlns:c16="http://schemas.microsoft.com/office/drawing/2014/chart" uri="{C3380CC4-5D6E-409C-BE32-E72D297353CC}">
              <c16:uniqueId val="{00000000-B64F-4BAC-95D6-693F8217F9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c:v>
                </c:pt>
                <c:pt idx="5">
                  <c:v>419</c:v>
                </c:pt>
                <c:pt idx="8">
                  <c:v>379</c:v>
                </c:pt>
                <c:pt idx="11">
                  <c:v>347</c:v>
                </c:pt>
                <c:pt idx="14">
                  <c:v>331</c:v>
                </c:pt>
              </c:numCache>
            </c:numRef>
          </c:val>
          <c:extLst>
            <c:ext xmlns:c16="http://schemas.microsoft.com/office/drawing/2014/chart" uri="{C3380CC4-5D6E-409C-BE32-E72D297353CC}">
              <c16:uniqueId val="{00000001-B64F-4BAC-95D6-693F8217F9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897</c:v>
                </c:pt>
                <c:pt idx="5">
                  <c:v>939</c:v>
                </c:pt>
                <c:pt idx="8">
                  <c:v>874</c:v>
                </c:pt>
                <c:pt idx="11">
                  <c:v>1140</c:v>
                </c:pt>
                <c:pt idx="14">
                  <c:v>2042</c:v>
                </c:pt>
              </c:numCache>
            </c:numRef>
          </c:val>
          <c:extLst>
            <c:ext xmlns:c16="http://schemas.microsoft.com/office/drawing/2014/chart" uri="{C3380CC4-5D6E-409C-BE32-E72D297353CC}">
              <c16:uniqueId val="{00000002-B64F-4BAC-95D6-693F8217F9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F-4BAC-95D6-693F8217F9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F-4BAC-95D6-693F8217F9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F-4BAC-95D6-693F8217F9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2525</c:v>
                </c:pt>
                <c:pt idx="3">
                  <c:v>2352</c:v>
                </c:pt>
                <c:pt idx="6">
                  <c:v>1943</c:v>
                </c:pt>
                <c:pt idx="9">
                  <c:v>1600</c:v>
                </c:pt>
                <c:pt idx="12">
                  <c:v>1486</c:v>
                </c:pt>
              </c:numCache>
            </c:numRef>
          </c:val>
          <c:extLst>
            <c:ext xmlns:c16="http://schemas.microsoft.com/office/drawing/2014/chart" uri="{C3380CC4-5D6E-409C-BE32-E72D297353CC}">
              <c16:uniqueId val="{00000006-B64F-4BAC-95D6-693F8217F9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977</c:v>
                </c:pt>
                <c:pt idx="3">
                  <c:v>895</c:v>
                </c:pt>
                <c:pt idx="6">
                  <c:v>808</c:v>
                </c:pt>
                <c:pt idx="9">
                  <c:v>700</c:v>
                </c:pt>
                <c:pt idx="12">
                  <c:v>573</c:v>
                </c:pt>
              </c:numCache>
            </c:numRef>
          </c:val>
          <c:extLst>
            <c:ext xmlns:c16="http://schemas.microsoft.com/office/drawing/2014/chart" uri="{C3380CC4-5D6E-409C-BE32-E72D297353CC}">
              <c16:uniqueId val="{00000007-B64F-4BAC-95D6-693F8217F9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12709</c:v>
                </c:pt>
                <c:pt idx="3">
                  <c:v>11749</c:v>
                </c:pt>
                <c:pt idx="6">
                  <c:v>10849</c:v>
                </c:pt>
                <c:pt idx="9">
                  <c:v>9902</c:v>
                </c:pt>
                <c:pt idx="12">
                  <c:v>9226</c:v>
                </c:pt>
              </c:numCache>
            </c:numRef>
          </c:val>
          <c:extLst>
            <c:ext xmlns:c16="http://schemas.microsoft.com/office/drawing/2014/chart" uri="{C3380CC4-5D6E-409C-BE32-E72D297353CC}">
              <c16:uniqueId val="{00000008-B64F-4BAC-95D6-693F8217F9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275</c:v>
                </c:pt>
                <c:pt idx="3">
                  <c:v>330</c:v>
                </c:pt>
                <c:pt idx="6">
                  <c:v>353</c:v>
                </c:pt>
                <c:pt idx="9">
                  <c:v>338</c:v>
                </c:pt>
                <c:pt idx="12">
                  <c:v>316</c:v>
                </c:pt>
              </c:numCache>
            </c:numRef>
          </c:val>
          <c:extLst>
            <c:ext xmlns:c16="http://schemas.microsoft.com/office/drawing/2014/chart" uri="{C3380CC4-5D6E-409C-BE32-E72D297353CC}">
              <c16:uniqueId val="{00000009-B64F-4BAC-95D6-693F8217F9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16452</c:v>
                </c:pt>
                <c:pt idx="3">
                  <c:v>16082</c:v>
                </c:pt>
                <c:pt idx="6">
                  <c:v>15674</c:v>
                </c:pt>
                <c:pt idx="9">
                  <c:v>15195</c:v>
                </c:pt>
                <c:pt idx="12">
                  <c:v>14371</c:v>
                </c:pt>
              </c:numCache>
            </c:numRef>
          </c:val>
          <c:extLst>
            <c:ext xmlns:c16="http://schemas.microsoft.com/office/drawing/2014/chart" uri="{C3380CC4-5D6E-409C-BE32-E72D297353CC}">
              <c16:uniqueId val="{0000000A-B64F-4BAC-95D6-693F8217F9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11851</c:v>
                </c:pt>
                <c:pt idx="2">
                  <c:v>#N/A</c:v>
                </c:pt>
                <c:pt idx="3">
                  <c:v>#N/A</c:v>
                </c:pt>
                <c:pt idx="4">
                  <c:v>10344</c:v>
                </c:pt>
                <c:pt idx="5">
                  <c:v>#N/A</c:v>
                </c:pt>
                <c:pt idx="6">
                  <c:v>#N/A</c:v>
                </c:pt>
                <c:pt idx="7">
                  <c:v>9150</c:v>
                </c:pt>
                <c:pt idx="8">
                  <c:v>#N/A</c:v>
                </c:pt>
                <c:pt idx="9">
                  <c:v>#N/A</c:v>
                </c:pt>
                <c:pt idx="10">
                  <c:v>7741</c:v>
                </c:pt>
                <c:pt idx="11">
                  <c:v>#N/A</c:v>
                </c:pt>
                <c:pt idx="12">
                  <c:v>#N/A</c:v>
                </c:pt>
                <c:pt idx="13">
                  <c:v>5895</c:v>
                </c:pt>
                <c:pt idx="14">
                  <c:v>#N/A</c:v>
                </c:pt>
              </c:numCache>
            </c:numRef>
          </c:val>
          <c:smooth val="0"/>
          <c:extLst>
            <c:ext xmlns:c16="http://schemas.microsoft.com/office/drawing/2014/chart" uri="{C3380CC4-5D6E-409C-BE32-E72D297353CC}">
              <c16:uniqueId val="{0000000B-B64F-4BAC-95D6-693F8217F9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839</c:v>
                </c:pt>
                <c:pt idx="1">
                  <c:v>995</c:v>
                </c:pt>
                <c:pt idx="2">
                  <c:v>1346</c:v>
                </c:pt>
              </c:numCache>
            </c:numRef>
          </c:val>
          <c:extLst>
            <c:ext xmlns:c16="http://schemas.microsoft.com/office/drawing/2014/chart" uri="{C3380CC4-5D6E-409C-BE32-E72D297353CC}">
              <c16:uniqueId val="{00000000-D9CF-42D0-97DA-08CB7A63BA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9CF-42D0-97DA-08CB7A63BA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1178</c:v>
                </c:pt>
                <c:pt idx="1">
                  <c:v>1163</c:v>
                </c:pt>
                <c:pt idx="2">
                  <c:v>1232</c:v>
                </c:pt>
              </c:numCache>
            </c:numRef>
          </c:val>
          <c:extLst>
            <c:ext xmlns:c16="http://schemas.microsoft.com/office/drawing/2014/chart" uri="{C3380CC4-5D6E-409C-BE32-E72D297353CC}">
              <c16:uniqueId val="{00000002-D9CF-42D0-97DA-08CB7A63BA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{9D0BCD67-F293-4795-96FA-186F2DD8F41A}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FB-47B3-A4EB-0F41BCA5F7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{5621D0DD-7EE8-4D5E-B8F3-DA27E75D35D7}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FB-47B3-A4EB-0F41BCA5F7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{2FECAE3B-E48D-4998-A421-631D21D26FCC}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FB-47B3-A4EB-0F41BCA5F7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{613A4C8F-3B4D-4A67-BE9B-0CA4AC1ACB5D}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FB-47B3-A4EB-0F41BCA5F7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{45E0F7B2-A5C8-4AE4-B384-9E5527C6D8A4}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FB-47B3-A4EB-0F41BCA5F7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{9958C8B1-CA84-4FAE-9FDD-3D4D239DC69B}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FB-47B3-A4EB-0F41BCA5F7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{EBF2A8F0-B5D4-499A-968F-9F7962C50237}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FB-47B3-A4EB-0F41BCA5F7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{CCEA05B7-9A4A-467F-A097-EDF334D13DDD}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FB-47B3-A4EB-0F41BCA5F78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{84E88912-8C62-4960-BCE3-0E1477E23022}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FB-47B3-A4EB-0F41BCA5F7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31.4</c:v>
                </c:pt>
                <c:pt idx="32">
                  <c:v>57.7</c:v>
                </c:pt>
              </c:numCache>
            </c:numRef>
          </c:xVal>
          <c:yVal>
            <c:numRef>
              <c:f>公会計指標分析・財政指標組合せ分析表!$BP$51:$DC$51</c:f>
              <c:numCache>
                <c:formatCode>#,##0.0;"▲ "#,##0.0</c:formatCode>
                <c:ptCount val="40"/>
                <c:pt idx="0">
                  <c:v>130.80000000000001</c:v>
                </c:pt>
                <c:pt idx="32">
                  <c:v>70.3</c:v>
                </c:pt>
              </c:numCache>
            </c:numRef>
          </c:yVal>
          <c:smooth val="0"/>
          <c:extLst>
            <c:ext xmlns:c16="http://schemas.microsoft.com/office/drawing/2014/chart" uri="{C3380CC4-5D6E-409C-BE32-E72D297353CC}">
              <c16:uniqueId val="{00000009-7FFB-47B3-A4EB-0F41BCA5F7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{843B2BBA-3189-4D91-B286-AABB492C212C}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FB-47B3-A4EB-0F41BCA5F7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{5A60CD56-59B1-4726-B681-07F57FB24D65}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FB-47B3-A4EB-0F41BCA5F7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{C0B71482-FE6B-4907-98B3-D5ACDC437807}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FB-47B3-A4EB-0F41BCA5F7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{78CF2155-E765-47BE-98D5-630B48B771F2}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FB-47B3-A4EB-0F41BCA5F7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{D908A06F-0B6A-4C39-B898-6EB23C6E058C}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FB-47B3-A4EB-0F41BCA5F7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{2287D323-2994-4E8D-B63F-53B2BBCA2416}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FB-47B3-A4EB-0F41BCA5F7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{5E2230CA-4422-4B5A-8EB1-036300A7CE5E}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FB-47B3-A4EB-0F41BCA5F7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{D662CCDE-C81E-4BA0-8888-D2CDC225496D}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FB-47B3-A4EB-0F41BCA5F78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{E51A0A99-E380-4001-B360-02977E68466F}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FB-47B3-A4EB-0F41BCA5F7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32">
                  <c:v>62</c:v>
                </c:pt>
              </c:numCache>
            </c:numRef>
          </c:xVal>
          <c:yVal>
            <c:numRef>
              <c:f>公会計指標分析・財政指標組合せ分析表!$BP$55:$DC$55</c:f>
              <c:numCache>
                <c:formatCode>#,##0.0;"▲ "#,##0.0</c:formatCode>
                <c:ptCount val="40"/>
                <c:pt idx="0">
                  <c:v>58.5</c:v>
                </c:pt>
                <c:pt idx="32">
                  <c:v>49</c:v>
                </c:pt>
              </c:numCache>
            </c:numRef>
          </c:yVal>
          <c:smooth val="0"/>
          <c:extLst>
            <c:ext xmlns:c16="http://schemas.microsoft.com/office/drawing/2014/chart" uri="{C3380CC4-5D6E-409C-BE32-E72D297353CC}">
              <c16:uniqueId val="{00000013-7FFB-47B3-A4EB-0F41BCA5F782}"/>
            </c:ext>
          </c:extLst>
        </c:ser>
        <c:dLbls>
          <c:showLegendKey val="0"/>
          <c:showVal val="1"/>
          <c:showCatName val="0"/>
          <c:showSerName val="0"/>
          <c:showPercent val="0"/>
          <c:showBubbleSize val="0"/>
        </c:dLbls>
        <c:axId val="46179840"/>
        <c:axId val="46181760"/>
      </c:scatterChart>
      <c:valAx>
        <c:axId val="46179840"/>
        <c:scaling>
          <c:orientation val="minMax"/>
          <c:max val="65"/>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5"/>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{4DFC501B-FDA0-4F1A-8C7B-BAFB3AF52E29}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2F3-4ECF-96CF-306338DDB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{B9451B1F-8325-4156-8497-B91F23DE00DF}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3-4ECF-96CF-306338DDB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{E05FAA17-1C9B-4795-BAE1-81A13736D7AC}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3-4ECF-96CF-306338DDB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{4DF29A27-6234-4EEF-9E12-E61C0F65A34F}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3-4ECF-96CF-306338DDB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{ECCEE606-A88C-4E21-B99E-7CDC8E153C0B}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3-4ECF-96CF-306338DDB05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{164E85F5-D0B7-43FB-98AD-82F7A4DB4302}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2F3-4ECF-96CF-306338DDB05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{63116D2B-4668-46CD-83A3-B75061EB232F}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2F3-4ECF-96CF-306338DDB05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{F4D8B4E5-2712-48C4-AA4B-26DD90ACFECC}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2F3-4ECF-96CF-306338DDB05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{26A842EE-1128-4769-81A7-DE6DC65AE28D}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2F3-4ECF-96CF-306338DDB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10.7</c:v>
                </c:pt>
                <c:pt idx="24">
                  <c:v>10.199999999999999</c:v>
                </c:pt>
                <c:pt idx="32">
                  <c:v>10</c:v>
                </c:pt>
              </c:numCache>
            </c:numRef>
          </c:xVal>
          <c:yVal>
            <c:numRef>
              <c:f>公会計指標分析・財政指標組合せ分析表!$BP$73:$DC$73</c:f>
              <c:numCache>
                <c:formatCode>#,##0.0;"▲ "#,##0.0</c:formatCode>
                <c:ptCount val="40"/>
                <c:pt idx="0">
                  <c:v>130.80000000000001</c:v>
                </c:pt>
                <c:pt idx="8">
                  <c:v>117</c:v>
                </c:pt>
                <c:pt idx="16">
                  <c:v>105.7</c:v>
                </c:pt>
                <c:pt idx="24">
                  <c:v>90.5</c:v>
                </c:pt>
                <c:pt idx="32">
                  <c:v>70.3</c:v>
                </c:pt>
              </c:numCache>
            </c:numRef>
          </c:yVal>
          <c:smooth val="0"/>
          <c:extLst>
            <c:ext xmlns:c16="http://schemas.microsoft.com/office/drawing/2014/chart" uri="{C3380CC4-5D6E-409C-BE32-E72D297353CC}">
              <c16:uniqueId val="{00000009-E2F3-4ECF-96CF-306338DDB0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{2809D63E-A3DD-44A0-9F67-B0A6638C84C6}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2F3-4ECF-96CF-306338DDB0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{1388263D-7994-4C57-8748-3D75CCF8D5F8}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3-4ECF-96CF-306338DDB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{163E8E80-56AB-4356-8796-A95AB7C9D240}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3-4ECF-96CF-306338DDB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{DFF2FB9F-C4DE-413A-9651-6C1A9C1B180F}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3-4ECF-96CF-306338DDB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{E3BB2990-13DE-4525-8189-17430229CCE4}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3-4ECF-96CF-306338DDB05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{ABEAE30F-89AA-4611-A506-41D20AC6BF5A}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2F3-4ECF-96CF-306338DDB05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{F7183015-31BF-40E3-A84E-E7B9D95B12C6}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2F3-4ECF-96CF-306338DDB05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{7E496B53-F27C-462E-AE99-73DA8D46C512}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2F3-4ECF-96CF-306338DDB05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{CB53EEE8-8C04-4A96-A225-BE66DFF186A4}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2F3-4ECF-96CF-306338DDB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2F3-4ECF-96CF-306338DDB05D}"/>
            </c:ext>
          </c:extLst>
        </c:ser>
        <c:dLbls>
          <c:showLegendKey val="0"/>
          <c:showVal val="1"/>
          <c:showCatName val="0"/>
          <c:showSerName val="0"/>
          <c:showPercent val="0"/>
          <c:showBubbleSize val="0"/>
        </c:dLbls>
        <c:axId val="84219776"/>
        <c:axId val="84234240"/>
      </c:scatterChart>
      <c:valAx>
        <c:axId val="84219776"/>
        <c:scaling>
          <c:orientation val="minMax"/>
          <c:max val="12.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5"/>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で、秋田県平均は上回っているものの、依然として類似団体平均は下回っている。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基準財政需要額では、少子化や人口減少等の影響により昨年より減少したが、基準財政収入額については、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市町村民税（法人税割）、固定資産税の増額や新たに森林環境譲与税などの追加項目により全体で増額となっている。</a:t>
          </a:r>
        </a:p>
        <a:p>
          <a:r>
            <a:rPr kumimoji="1" lang="ja-JP" altLang="en-US" sz="1300">
              <a:latin typeface="ＭＳ Ｐゴシック" panose="020B0600070205080204" pitchFamily="50" charset="-128"/>
              <a:ea typeface="ＭＳ Ｐゴシック" panose="020B0600070205080204" pitchFamily="50" charset="-128"/>
            </a:rPr>
            <a:t>　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94.5</a:t>
          </a:r>
          <a:r>
            <a:rPr kumimoji="1" lang="ja-JP" altLang="en-US" sz="1100">
              <a:latin typeface="ＭＳ Ｐゴシック" panose="020B0600070205080204" pitchFamily="50" charset="-128"/>
              <a:ea typeface="ＭＳ Ｐゴシック" panose="020B0600070205080204" pitchFamily="50" charset="-128"/>
            </a:rPr>
            <a:t>％と類似団体を上回っている。前年度比で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％減少しているのは、平成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年度に一時的に増となった退職手当組合負担金が減額となったことが大きな要因として考えられる。</a:t>
          </a:r>
        </a:p>
        <a:p>
          <a:r>
            <a:rPr kumimoji="1" lang="ja-JP" altLang="en-US" sz="1100">
              <a:latin typeface="ＭＳ Ｐゴシック" panose="020B0600070205080204" pitchFamily="50" charset="-128"/>
              <a:ea typeface="ＭＳ Ｐゴシック" panose="020B0600070205080204" pitchFamily="50" charset="-128"/>
            </a:rPr>
            <a:t>　高齢化に伴う介護施設等の利用者の増加などが要因で介護保険特別会計などの特別会計への繰出金や高い生活保護率で扶助費の支出が大きいことなどにより水準としては引き続き高いものである。</a:t>
          </a:r>
        </a:p>
        <a:p>
          <a:r>
            <a:rPr kumimoji="1" lang="ja-JP" altLang="en-US" sz="1100">
              <a:latin typeface="ＭＳ Ｐゴシック" panose="020B0600070205080204" pitchFamily="50" charset="-128"/>
              <a:ea typeface="ＭＳ Ｐゴシック" panose="020B0600070205080204" pitchFamily="50" charset="-128"/>
            </a:rPr>
            <a:t>　今後は第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次男鹿市行政改革大綱に基づく公債費の低減、生活保護受給者への自立に向けた就労支援等により生活保護費の抑制など、さらなる経常経費の削減に努める。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5624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330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5624</xdr:rowOff>
    </xdr:from>
    <xdr:to>
      <xdr:col>19</xdr:col>
      <xdr:colOff>133350</xdr:colOff>
      <xdr:row>61</xdr:row>
      <xdr:rowOff>88356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6407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135709</xdr:rowOff>
    </xdr:from>
    <xdr:to>
      <xdr:col>15</xdr:col>
      <xdr:colOff>82550</xdr:colOff>
      <xdr:row>61</xdr:row>
      <xdr:rowOff>88356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227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135709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41201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13,333</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分子である人件費の決算額では前年度を下回っているが、物件費の決算額が前年度を上回ったこと及び分母となる人口の減少が進んだことにより数値としては前年度を上回ることとなった。</a:t>
          </a:r>
        </a:p>
        <a:p>
          <a:r>
            <a:rPr kumimoji="1" lang="ja-JP" altLang="en-US" sz="1300">
              <a:latin typeface="ＭＳ Ｐゴシック" panose="020B0600070205080204" pitchFamily="50" charset="-128"/>
              <a:ea typeface="ＭＳ Ｐゴシック" panose="020B0600070205080204" pitchFamily="50" charset="-128"/>
            </a:rPr>
            <a:t>　物件費では、ふるさと納税の受付が増加したことに伴う返礼業務に係る委託料が増加したこと、市単独運行バスに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路線が追加に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なったことによる</a:t>
          </a:r>
          <a:r>
            <a:rPr kumimoji="1" lang="ja-JP" altLang="en-US" sz="1300">
              <a:latin typeface="ＭＳ Ｐゴシック" panose="020B0600070205080204" pitchFamily="50" charset="-128"/>
              <a:ea typeface="ＭＳ Ｐゴシック" panose="020B0600070205080204" pitchFamily="50" charset="-128"/>
            </a:rPr>
            <a:t>委託料の増などにより増加した。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85927</xdr:rowOff>
    </xdr:from>
    <xdr:to>
      <xdr:col>23</xdr:col>
      <xdr:colOff>133350</xdr:colOff>
      <xdr:row>81</xdr:row>
      <xdr:rowOff>139548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3377"/>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80225</xdr:rowOff>
    </xdr:from>
    <xdr:to>
      <xdr:col>19</xdr:col>
      <xdr:colOff>133350</xdr:colOff>
      <xdr:row>81</xdr:row>
      <xdr:rowOff>85927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7675"/>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80225</xdr:rowOff>
    </xdr:from>
    <xdr:to>
      <xdr:col>15</xdr:col>
      <xdr:colOff>82550</xdr:colOff>
      <xdr:row>81</xdr:row>
      <xdr:rowOff>114497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67675"/>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86494</xdr:rowOff>
    </xdr:from>
    <xdr:to>
      <xdr:col>11</xdr:col>
      <xdr:colOff>31750</xdr:colOff>
      <xdr:row>81</xdr:row>
      <xdr:rowOff>114497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394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88748</xdr:rowOff>
    </xdr:from>
    <xdr:to>
      <xdr:col>23</xdr:col>
      <xdr:colOff>184150</xdr:colOff>
      <xdr:row>82</xdr:row>
      <xdr:rowOff>18898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105275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35127</xdr:rowOff>
    </xdr:from>
    <xdr:to>
      <xdr:col>19</xdr:col>
      <xdr:colOff>184150</xdr:colOff>
      <xdr:row>81</xdr:row>
      <xdr:rowOff>136727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146904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29425</xdr:rowOff>
    </xdr:from>
    <xdr:to>
      <xdr:col>15</xdr:col>
      <xdr:colOff>133350</xdr:colOff>
      <xdr:row>81</xdr:row>
      <xdr:rowOff>131025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141202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63697</xdr:rowOff>
    </xdr:from>
    <xdr:to>
      <xdr:col>11</xdr:col>
      <xdr:colOff>82550</xdr:colOff>
      <xdr:row>81</xdr:row>
      <xdr:rowOff>165297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35694</xdr:rowOff>
    </xdr:from>
    <xdr:to>
      <xdr:col>7</xdr:col>
      <xdr:colOff>31750</xdr:colOff>
      <xdr:row>81</xdr:row>
      <xdr:rowOff>137294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147471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年間の無採用期間があり、その影響で一時的に昇格が早まっていることなどにより、ラスパイレス指数は上昇傾向にあるものの類似団体平均を下回っている。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次男鹿市行政改革大綱に基づく管理職手当の減額や時間外手当の縮減を図り、国及び県の動向等を踏まえながら給与の適正化に努める。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4939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財政の健全性の確保のため義務的経費である人件費を抑制していく必要があり、定員管理計画に基づき職員数の削減を進めている。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次男鹿市行政改革大綱に基づき、業務改善と組織の効率化を進め、退職者に対する新規採用者の抑制等により職員数の適正な</a:t>
          </a:r>
          <a:r>
            <a:rPr kumimoji="1" lang="ja-JP" altLang="en-US" sz="1300">
              <a:solidFill>
                <a:schemeClr val="tx1"/>
              </a:solidFill>
              <a:latin typeface="ＭＳ Ｐゴシック" panose="020B0600070205080204" pitchFamily="50" charset="-128"/>
              <a:ea typeface="ＭＳ Ｐゴシック" panose="020B0600070205080204" pitchFamily="50" charset="-128"/>
            </a:rPr>
            <a:t>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27215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102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1936</xdr:rowOff>
    </xdr:from>
    <xdr:to>
      <xdr:col>77</xdr:col>
      <xdr:colOff>44450</xdr:colOff>
      <xdr:row>62</xdr:row>
      <xdr:rowOff>11128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183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169938</xdr:rowOff>
    </xdr:from>
    <xdr:to>
      <xdr:col>72</xdr:col>
      <xdr:colOff>203200</xdr:colOff>
      <xdr:row>62</xdr:row>
      <xdr:rowOff>1936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283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169938</xdr:rowOff>
    </xdr:from>
    <xdr:to>
      <xdr:col>68</xdr:col>
      <xdr:colOff>152400</xdr:colOff>
      <xdr:row>62</xdr:row>
      <xdr:rowOff>7680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2838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164392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72105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5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122586</xdr:rowOff>
    </xdr:from>
    <xdr:to>
      <xdr:col>73</xdr:col>
      <xdr:colOff>44450</xdr:colOff>
      <xdr:row>62</xdr:row>
      <xdr:rowOff>52736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62913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4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119138</xdr:rowOff>
    </xdr:from>
    <xdr:to>
      <xdr:col>68</xdr:col>
      <xdr:colOff>203200</xdr:colOff>
      <xdr:row>62</xdr:row>
      <xdr:rowOff>49288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59465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％減少した。これは一般会計における既発債の償還が終了したことや病院事業、下水道事業における準元利償還金が減少したことが要因である。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今後は、複合観光施設整備事業等大型事業に係る地方債の償還開始により、一時的に元利償還金等が増加するが、その後は第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次男鹿市行政改革大綱に基づく地方債発行抑制の取組により緩やかに減少する見込みである。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42122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8175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52176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57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62230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80328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1376</xdr:rowOff>
    </xdr:from>
    <xdr:to>
      <xdr:col>73</xdr:col>
      <xdr:colOff>44450</xdr:colOff>
      <xdr:row>37</xdr:row>
      <xdr:rowOff>102976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については、地方債の発行の抑制を引き続き図ってきており、残高が減少していること、公営企業会計についても事業の縮小などにより公営企業債の発行額も減少傾向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ここ数年比率は減少傾向にあるが、類似団体平均を上回っていることから、引き続き改善を図っていく。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81640</xdr:rowOff>
    </xdr:from>
    <xdr:to>
      <xdr:col>81</xdr:col>
      <xdr:colOff>44450</xdr:colOff>
      <xdr:row>15</xdr:row>
      <xdr:rowOff>162877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53390"/>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162877</xdr:rowOff>
    </xdr:from>
    <xdr:to>
      <xdr:col>77</xdr:col>
      <xdr:colOff>44450</xdr:colOff>
      <xdr:row>16</xdr:row>
      <xdr:rowOff>52557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34627"/>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52557</xdr:rowOff>
    </xdr:from>
    <xdr:to>
      <xdr:col>72</xdr:col>
      <xdr:colOff>203200</xdr:colOff>
      <xdr:row>16</xdr:row>
      <xdr:rowOff>98002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95757"/>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16</xdr:row>
      <xdr:rowOff>153501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4120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30840</xdr:rowOff>
    </xdr:from>
    <xdr:to>
      <xdr:col>81</xdr:col>
      <xdr:colOff>95250</xdr:colOff>
      <xdr:row>15</xdr:row>
      <xdr:rowOff>132440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2917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112077</xdr:rowOff>
    </xdr:from>
    <xdr:to>
      <xdr:col>77</xdr:col>
      <xdr:colOff>95250</xdr:colOff>
      <xdr:row>16</xdr:row>
      <xdr:rowOff>42227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27004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7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1757</xdr:rowOff>
    </xdr:from>
    <xdr:to>
      <xdr:col>73</xdr:col>
      <xdr:colOff>44450</xdr:colOff>
      <xdr:row>16</xdr:row>
      <xdr:rowOff>103357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88134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3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102701</xdr:rowOff>
    </xdr:from>
    <xdr:to>
      <xdr:col>64</xdr:col>
      <xdr:colOff>152400</xdr:colOff>
      <xdr:row>17</xdr:row>
      <xdr:rowOff>32851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17628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％となり、類似団体平均を下回っている。今年度は退職手当組合負担金が減少したことにより、元の水準に戻っている。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物件費に係る経常収支比率は前年度と同程度であり、類似団体平均を大きく下回っている。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これは、光熱水費、消耗品費などの経費の節減に努めていることが主な要因となっている。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3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扶助費に係る経常収支比率は類似団体平均よりも高い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％増加した。これは幼児教育保育の無償化により、児童福祉関係の負担金等が増加したことが大きな要因である。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今後は高齢化の進行により扶助費の増加が予想されることから、健康づくり対策事業の推進による健康寿命の延伸や生活保護受給者への就労支援等により医療費や生活保護費の抑制を図る。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6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消費税の増収分を財源とした低所得者保険料軽減繰出金の増に伴い、介護保険特別会計への繰出金が増加した。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今後は疾病予防や健康づくり事業の推進により、繰出金の増加を抑制し、普通会計の負担額を減らすように努める。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補助費等に係る経常収支比率が類似団体平均を大きく上回っているのは、病院事業や下水道事業等の公営企業会計への負担金・補助金が多額になっているからである。前年度と比較して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％減少したのは、負担金・補助金の繰出し基準が改正され、基準内繰出し</a:t>
          </a:r>
          <a:r>
            <a:rPr kumimoji="1" lang="ja-JP" altLang="en-US" sz="1300">
              <a:solidFill>
                <a:schemeClr val="tx1"/>
              </a:solidFill>
              <a:latin typeface="ＭＳ Ｐゴシック" panose="020B0600070205080204" pitchFamily="50" charset="-128"/>
              <a:ea typeface="ＭＳ Ｐゴシック" panose="020B0600070205080204" pitchFamily="50" charset="-128"/>
            </a:rPr>
            <a:t>金額が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今後は、経営改革などを行い、負担金・補助金に依存しない自立した企業会計運営ができるように努めていく。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33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56134</xdr:rowOff>
    </xdr:from>
    <xdr:to>
      <xdr:col>78</xdr:col>
      <xdr:colOff>69850</xdr:colOff>
      <xdr:row>39</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39</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総合運動公園テニスコート整備事業等による新たな元利償還があったものの、既発債の償還終了により、前年度と比較すると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％となり類似団体平均は下回っている。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抑制をしていることや、利率見直しにより金利が低くなっていることから、公債費は緩やかに減少する見込みであるが、より低利の地方債への借換えを推進するなどさらなる縮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97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2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74</xdr:row>
      <xdr:rowOff>111760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85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47625</xdr:rowOff>
    </xdr:from>
    <xdr:to>
      <xdr:col>6</xdr:col>
      <xdr:colOff>171450</xdr:colOff>
      <xdr:row>74</xdr:row>
      <xdr:rowOff>149225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159402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％減少したが、依然として類似団体平均を下回っている。これは公営企業会計への負担金・補助金といった補助費等が類似団体平均を大きく上回っていることが要因として挙げられる。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72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001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56135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543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54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65507</xdr:rowOff>
    </xdr:from>
    <xdr:to>
      <xdr:col>29</xdr:col>
      <xdr:colOff>127000</xdr:colOff>
      <xdr:row>16</xdr:row>
      <xdr:rowOff>106629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6332"/>
          <a:ext cx="647700" cy="4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106629</xdr:rowOff>
    </xdr:from>
    <xdr:to>
      <xdr:col>26</xdr:col>
      <xdr:colOff>50800</xdr:colOff>
      <xdr:row>16</xdr:row>
      <xdr:rowOff>131547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7454"/>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119037</xdr:rowOff>
    </xdr:from>
    <xdr:to>
      <xdr:col>22</xdr:col>
      <xdr:colOff>114300</xdr:colOff>
      <xdr:row>16</xdr:row>
      <xdr:rowOff>131547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9862"/>
          <a:ext cx="698500" cy="1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91732</xdr:rowOff>
    </xdr:from>
    <xdr:to>
      <xdr:col>18</xdr:col>
      <xdr:colOff>177800</xdr:colOff>
      <xdr:row>16</xdr:row>
      <xdr:rowOff>119037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2557"/>
          <a:ext cx="6985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14707</xdr:rowOff>
    </xdr:from>
    <xdr:to>
      <xdr:col>29</xdr:col>
      <xdr:colOff>177800</xdr:colOff>
      <xdr:row>16</xdr:row>
      <xdr:rowOff>116307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55829</xdr:rowOff>
    </xdr:from>
    <xdr:to>
      <xdr:col>26</xdr:col>
      <xdr:colOff>101600</xdr:colOff>
      <xdr:row>16</xdr:row>
      <xdr:rowOff>157429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167606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80747</xdr:rowOff>
    </xdr:from>
    <xdr:to>
      <xdr:col>22</xdr:col>
      <xdr:colOff>165100</xdr:colOff>
      <xdr:row>17</xdr:row>
      <xdr:rowOff>10897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68237</xdr:rowOff>
    </xdr:from>
    <xdr:to>
      <xdr:col>19</xdr:col>
      <xdr:colOff>38100</xdr:colOff>
      <xdr:row>16</xdr:row>
      <xdr:rowOff>169837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40932</xdr:rowOff>
    </xdr:from>
    <xdr:to>
      <xdr:col>15</xdr:col>
      <xdr:colOff>101600</xdr:colOff>
      <xdr:row>16</xdr:row>
      <xdr:rowOff>142532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316281</xdr:rowOff>
    </xdr:from>
    <xdr:to>
      <xdr:col>29</xdr:col>
      <xdr:colOff>127000</xdr:colOff>
      <xdr:row>37</xdr:row>
      <xdr:rowOff>317607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40981"/>
          <a:ext cx="6477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7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309141</xdr:rowOff>
    </xdr:from>
    <xdr:to>
      <xdr:col>26</xdr:col>
      <xdr:colOff>50800</xdr:colOff>
      <xdr:row>37</xdr:row>
      <xdr:rowOff>316281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33841"/>
          <a:ext cx="6985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309141</xdr:rowOff>
    </xdr:from>
    <xdr:to>
      <xdr:col>22</xdr:col>
      <xdr:colOff>114300</xdr:colOff>
      <xdr:row>37</xdr:row>
      <xdr:rowOff>311522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33841"/>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301376</xdr:rowOff>
    </xdr:from>
    <xdr:to>
      <xdr:col>18</xdr:col>
      <xdr:colOff>177800</xdr:colOff>
      <xdr:row>37</xdr:row>
      <xdr:rowOff>311522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26076"/>
          <a:ext cx="698500" cy="1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266807</xdr:rowOff>
    </xdr:from>
    <xdr:to>
      <xdr:col>29</xdr:col>
      <xdr:colOff>177800</xdr:colOff>
      <xdr:row>38</xdr:row>
      <xdr:rowOff>25507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111884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265481</xdr:rowOff>
    </xdr:from>
    <xdr:to>
      <xdr:col>26</xdr:col>
      <xdr:colOff>101600</xdr:colOff>
      <xdr:row>38</xdr:row>
      <xdr:rowOff>24181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9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258341</xdr:rowOff>
    </xdr:from>
    <xdr:to>
      <xdr:col>22</xdr:col>
      <xdr:colOff>165100</xdr:colOff>
      <xdr:row>38</xdr:row>
      <xdr:rowOff>17041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260722</xdr:rowOff>
    </xdr:from>
    <xdr:to>
      <xdr:col>19</xdr:col>
      <xdr:colOff>38100</xdr:colOff>
      <xdr:row>38</xdr:row>
      <xdr:rowOff>19422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250576</xdr:rowOff>
    </xdr:from>
    <xdr:to>
      <xdr:col>15</xdr:col>
      <xdr:colOff>101600</xdr:colOff>
      <xdr:row>38</xdr:row>
      <xdr:rowOff>9276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7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82964</xdr:rowOff>
    </xdr:from>
    <xdr:to>
      <xdr:col>24</xdr:col>
      <xdr:colOff>63500</xdr:colOff>
      <xdr:row>35</xdr:row>
      <xdr:rowOff>136946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83714"/>
          <a:ext cx="8382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39344</xdr:rowOff>
    </xdr:from>
    <xdr:to>
      <xdr:col>19</xdr:col>
      <xdr:colOff>177800</xdr:colOff>
      <xdr:row>35</xdr:row>
      <xdr:rowOff>82964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0094"/>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39344</xdr:rowOff>
    </xdr:from>
    <xdr:to>
      <xdr:col>15</xdr:col>
      <xdr:colOff>50800</xdr:colOff>
      <xdr:row>35</xdr:row>
      <xdr:rowOff>171388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0094"/>
          <a:ext cx="889000" cy="1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167600</xdr:rowOff>
    </xdr:from>
    <xdr:to>
      <xdr:col>10</xdr:col>
      <xdr:colOff>114300</xdr:colOff>
      <xdr:row>35</xdr:row>
      <xdr:rowOff>171388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8350"/>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86146</xdr:rowOff>
    </xdr:from>
    <xdr:to>
      <xdr:col>24</xdr:col>
      <xdr:colOff>114300</xdr:colOff>
      <xdr:row>36</xdr:row>
      <xdr:rowOff>16296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64573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32164</xdr:rowOff>
    </xdr:from>
    <xdr:to>
      <xdr:col>20</xdr:col>
      <xdr:colOff>38100</xdr:colOff>
      <xdr:row>35</xdr:row>
      <xdr:rowOff>133764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159994</xdr:rowOff>
    </xdr:from>
    <xdr:to>
      <xdr:col>15</xdr:col>
      <xdr:colOff>101600</xdr:colOff>
      <xdr:row>35</xdr:row>
      <xdr:rowOff>90144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106671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120588</xdr:rowOff>
    </xdr:from>
    <xdr:to>
      <xdr:col>10</xdr:col>
      <xdr:colOff>165100</xdr:colOff>
      <xdr:row>36</xdr:row>
      <xdr:rowOff>50738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41865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116800</xdr:rowOff>
    </xdr:from>
    <xdr:to>
      <xdr:col>6</xdr:col>
      <xdr:colOff>38100</xdr:colOff>
      <xdr:row>36</xdr:row>
      <xdr:rowOff>46950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158884</xdr:rowOff>
    </xdr:from>
    <xdr:to>
      <xdr:col>24</xdr:col>
      <xdr:colOff>63500</xdr:colOff>
      <xdr:row>57</xdr:row>
      <xdr:rowOff>41046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0084"/>
          <a:ext cx="8382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41046</xdr:rowOff>
    </xdr:from>
    <xdr:to>
      <xdr:col>19</xdr:col>
      <xdr:colOff>177800</xdr:colOff>
      <xdr:row>57</xdr:row>
      <xdr:rowOff>48402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3696"/>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24984</xdr:rowOff>
    </xdr:from>
    <xdr:to>
      <xdr:col>15</xdr:col>
      <xdr:colOff>50800</xdr:colOff>
      <xdr:row>57</xdr:row>
      <xdr:rowOff>48402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7634"/>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24984</xdr:rowOff>
    </xdr:from>
    <xdr:to>
      <xdr:col>10</xdr:col>
      <xdr:colOff>114300</xdr:colOff>
      <xdr:row>57</xdr:row>
      <xdr:rowOff>36272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763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108084</xdr:rowOff>
    </xdr:from>
    <xdr:to>
      <xdr:col>24</xdr:col>
      <xdr:colOff>114300</xdr:colOff>
      <xdr:row>57</xdr:row>
      <xdr:rowOff>38234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161696</xdr:rowOff>
    </xdr:from>
    <xdr:to>
      <xdr:col>20</xdr:col>
      <xdr:colOff>38100</xdr:colOff>
      <xdr:row>57</xdr:row>
      <xdr:rowOff>91846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169052</xdr:rowOff>
    </xdr:from>
    <xdr:to>
      <xdr:col>15</xdr:col>
      <xdr:colOff>101600</xdr:colOff>
      <xdr:row>57</xdr:row>
      <xdr:rowOff>99202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90329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145634</xdr:rowOff>
    </xdr:from>
    <xdr:to>
      <xdr:col>10</xdr:col>
      <xdr:colOff>165100</xdr:colOff>
      <xdr:row>57</xdr:row>
      <xdr:rowOff>75784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66911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3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156922</xdr:rowOff>
    </xdr:from>
    <xdr:to>
      <xdr:col>6</xdr:col>
      <xdr:colOff>38100</xdr:colOff>
      <xdr:row>57</xdr:row>
      <xdr:rowOff>87072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78199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153873</xdr:rowOff>
    </xdr:from>
    <xdr:to>
      <xdr:col>24</xdr:col>
      <xdr:colOff>63500</xdr:colOff>
      <xdr:row>77</xdr:row>
      <xdr:rowOff>160502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552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129801</xdr:rowOff>
    </xdr:from>
    <xdr:to>
      <xdr:col>19</xdr:col>
      <xdr:colOff>177800</xdr:colOff>
      <xdr:row>77</xdr:row>
      <xdr:rowOff>160502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31451"/>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28189</xdr:rowOff>
    </xdr:from>
    <xdr:to>
      <xdr:col>15</xdr:col>
      <xdr:colOff>50800</xdr:colOff>
      <xdr:row>77</xdr:row>
      <xdr:rowOff>129801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29839"/>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28189</xdr:rowOff>
    </xdr:from>
    <xdr:to>
      <xdr:col>10</xdr:col>
      <xdr:colOff>114300</xdr:colOff>
      <xdr:row>77</xdr:row>
      <xdr:rowOff>167246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29839"/>
          <a:ext cx="889000" cy="1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103073</xdr:rowOff>
    </xdr:from>
    <xdr:to>
      <xdr:col>24</xdr:col>
      <xdr:colOff>114300</xdr:colOff>
      <xdr:row>78</xdr:row>
      <xdr:rowOff>33223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125950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109702</xdr:rowOff>
    </xdr:from>
    <xdr:to>
      <xdr:col>20</xdr:col>
      <xdr:colOff>38100</xdr:colOff>
      <xdr:row>78</xdr:row>
      <xdr:rowOff>39852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30979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79001</xdr:rowOff>
    </xdr:from>
    <xdr:to>
      <xdr:col>15</xdr:col>
      <xdr:colOff>101600</xdr:colOff>
      <xdr:row>78</xdr:row>
      <xdr:rowOff>9151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148839</xdr:rowOff>
    </xdr:from>
    <xdr:to>
      <xdr:col>10</xdr:col>
      <xdr:colOff>165100</xdr:colOff>
      <xdr:row>77</xdr:row>
      <xdr:rowOff>78989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95516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116446</xdr:rowOff>
    </xdr:from>
    <xdr:to>
      <xdr:col>6</xdr:col>
      <xdr:colOff>38100</xdr:colOff>
      <xdr:row>78</xdr:row>
      <xdr:rowOff>46596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63123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109386</xdr:rowOff>
    </xdr:from>
    <xdr:to>
      <xdr:col>24</xdr:col>
      <xdr:colOff>63500</xdr:colOff>
      <xdr:row>95</xdr:row>
      <xdr:rowOff>162610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7136"/>
          <a:ext cx="838200" cy="5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115176</xdr:rowOff>
    </xdr:from>
    <xdr:to>
      <xdr:col>19</xdr:col>
      <xdr:colOff>177800</xdr:colOff>
      <xdr:row>95</xdr:row>
      <xdr:rowOff>162610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2926"/>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115176</xdr:rowOff>
    </xdr:from>
    <xdr:to>
      <xdr:col>15</xdr:col>
      <xdr:colOff>50800</xdr:colOff>
      <xdr:row>95</xdr:row>
      <xdr:rowOff>133020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2926"/>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133020</xdr:rowOff>
    </xdr:from>
    <xdr:to>
      <xdr:col>10</xdr:col>
      <xdr:colOff>114300</xdr:colOff>
      <xdr:row>96</xdr:row>
      <xdr:rowOff>146749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207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58586</xdr:rowOff>
    </xdr:from>
    <xdr:to>
      <xdr:col>24</xdr:col>
      <xdr:colOff>114300</xdr:colOff>
      <xdr:row>95</xdr:row>
      <xdr:rowOff>160186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81463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111810</xdr:rowOff>
    </xdr:from>
    <xdr:to>
      <xdr:col>20</xdr:col>
      <xdr:colOff>38100</xdr:colOff>
      <xdr:row>96</xdr:row>
      <xdr:rowOff>41960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58487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7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64376</xdr:rowOff>
    </xdr:from>
    <xdr:to>
      <xdr:col>15</xdr:col>
      <xdr:colOff>101600</xdr:colOff>
      <xdr:row>95</xdr:row>
      <xdr:rowOff>165976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11053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82220</xdr:rowOff>
    </xdr:from>
    <xdr:to>
      <xdr:col>10</xdr:col>
      <xdr:colOff>165100</xdr:colOff>
      <xdr:row>96</xdr:row>
      <xdr:rowOff>12370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28897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95949</xdr:rowOff>
    </xdr:from>
    <xdr:to>
      <xdr:col>6</xdr:col>
      <xdr:colOff>38100</xdr:colOff>
      <xdr:row>97</xdr:row>
      <xdr:rowOff>26099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42626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87499</xdr:rowOff>
    </xdr:from>
    <xdr:to>
      <xdr:col>55</xdr:col>
      <xdr:colOff>0</xdr:colOff>
      <xdr:row>34</xdr:row>
      <xdr:rowOff>119566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16799"/>
          <a:ext cx="8382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119566</xdr:rowOff>
    </xdr:from>
    <xdr:to>
      <xdr:col>50</xdr:col>
      <xdr:colOff>114300</xdr:colOff>
      <xdr:row>34</xdr:row>
      <xdr:rowOff>128739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48866"/>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98426</xdr:rowOff>
    </xdr:from>
    <xdr:to>
      <xdr:col>45</xdr:col>
      <xdr:colOff>177800</xdr:colOff>
      <xdr:row>34</xdr:row>
      <xdr:rowOff>128739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27726"/>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28320</xdr:rowOff>
    </xdr:from>
    <xdr:to>
      <xdr:col>41</xdr:col>
      <xdr:colOff>50800</xdr:colOff>
      <xdr:row>34</xdr:row>
      <xdr:rowOff>98426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857620"/>
          <a:ext cx="889000" cy="7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36699</xdr:rowOff>
    </xdr:from>
    <xdr:to>
      <xdr:col>55</xdr:col>
      <xdr:colOff>50800</xdr:colOff>
      <xdr:row>34</xdr:row>
      <xdr:rowOff>138299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59576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1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68766</xdr:rowOff>
    </xdr:from>
    <xdr:to>
      <xdr:col>50</xdr:col>
      <xdr:colOff>165100</xdr:colOff>
      <xdr:row>34</xdr:row>
      <xdr:rowOff>170366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15443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7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77939</xdr:rowOff>
    </xdr:from>
    <xdr:to>
      <xdr:col>46</xdr:col>
      <xdr:colOff>38100</xdr:colOff>
      <xdr:row>35</xdr:row>
      <xdr:rowOff>8089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24616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47626</xdr:rowOff>
    </xdr:from>
    <xdr:to>
      <xdr:col>41</xdr:col>
      <xdr:colOff>101600</xdr:colOff>
      <xdr:row>34</xdr:row>
      <xdr:rowOff>149226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165753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148970</xdr:rowOff>
    </xdr:from>
    <xdr:to>
      <xdr:col>36</xdr:col>
      <xdr:colOff>165100</xdr:colOff>
      <xdr:row>34</xdr:row>
      <xdr:rowOff>79120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8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95647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58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74659</xdr:rowOff>
    </xdr:from>
    <xdr:to>
      <xdr:col>55</xdr:col>
      <xdr:colOff>0</xdr:colOff>
      <xdr:row>58</xdr:row>
      <xdr:rowOff>9526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7309"/>
          <a:ext cx="8382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121723</xdr:rowOff>
    </xdr:from>
    <xdr:to>
      <xdr:col>50</xdr:col>
      <xdr:colOff>114300</xdr:colOff>
      <xdr:row>57</xdr:row>
      <xdr:rowOff>74659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22923"/>
          <a:ext cx="8890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121723</xdr:rowOff>
    </xdr:from>
    <xdr:to>
      <xdr:col>45</xdr:col>
      <xdr:colOff>177800</xdr:colOff>
      <xdr:row>57</xdr:row>
      <xdr:rowOff>28564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22923"/>
          <a:ext cx="8890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106334</xdr:rowOff>
    </xdr:from>
    <xdr:to>
      <xdr:col>41</xdr:col>
      <xdr:colOff>50800</xdr:colOff>
      <xdr:row>57</xdr:row>
      <xdr:rowOff>28564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07534"/>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130176</xdr:rowOff>
    </xdr:from>
    <xdr:to>
      <xdr:col>55</xdr:col>
      <xdr:colOff>50800</xdr:colOff>
      <xdr:row>58</xdr:row>
      <xdr:rowOff>60326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9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45103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8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23859</xdr:rowOff>
    </xdr:from>
    <xdr:to>
      <xdr:col>50</xdr:col>
      <xdr:colOff>165100</xdr:colOff>
      <xdr:row>57</xdr:row>
      <xdr:rowOff>125459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116586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70923</xdr:rowOff>
    </xdr:from>
    <xdr:to>
      <xdr:col>46</xdr:col>
      <xdr:colOff>38100</xdr:colOff>
      <xdr:row>57</xdr:row>
      <xdr:rowOff>1073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163650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149214</xdr:rowOff>
    </xdr:from>
    <xdr:to>
      <xdr:col>41</xdr:col>
      <xdr:colOff>101600</xdr:colOff>
      <xdr:row>57</xdr:row>
      <xdr:rowOff>79364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70491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55534</xdr:rowOff>
    </xdr:from>
    <xdr:to>
      <xdr:col>36</xdr:col>
      <xdr:colOff>165100</xdr:colOff>
      <xdr:row>56</xdr:row>
      <xdr:rowOff>157134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148261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47924</xdr:rowOff>
    </xdr:from>
    <xdr:to>
      <xdr:col>55</xdr:col>
      <xdr:colOff>0</xdr:colOff>
      <xdr:row>78</xdr:row>
      <xdr:rowOff>169197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21024"/>
          <a:ext cx="8382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23732</xdr:rowOff>
    </xdr:from>
    <xdr:to>
      <xdr:col>50</xdr:col>
      <xdr:colOff>114300</xdr:colOff>
      <xdr:row>78</xdr:row>
      <xdr:rowOff>47924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25382"/>
          <a:ext cx="889000" cy="1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23732</xdr:rowOff>
    </xdr:from>
    <xdr:to>
      <xdr:col>45</xdr:col>
      <xdr:colOff>177800</xdr:colOff>
      <xdr:row>78</xdr:row>
      <xdr:rowOff>41250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25382"/>
          <a:ext cx="889000" cy="1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43848</xdr:rowOff>
    </xdr:from>
    <xdr:to>
      <xdr:col>41</xdr:col>
      <xdr:colOff>50800</xdr:colOff>
      <xdr:row>78</xdr:row>
      <xdr:rowOff>41250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45498"/>
          <a:ext cx="889000" cy="1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118397</xdr:rowOff>
    </xdr:from>
    <xdr:to>
      <xdr:col>55</xdr:col>
      <xdr:colOff>50800</xdr:colOff>
      <xdr:row>79</xdr:row>
      <xdr:rowOff>48547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33324</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168574</xdr:rowOff>
    </xdr:from>
    <xdr:to>
      <xdr:col>50</xdr:col>
      <xdr:colOff>165100</xdr:colOff>
      <xdr:row>78</xdr:row>
      <xdr:rowOff>98724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89851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144382</xdr:rowOff>
    </xdr:from>
    <xdr:to>
      <xdr:col>46</xdr:col>
      <xdr:colOff>38100</xdr:colOff>
      <xdr:row>77</xdr:row>
      <xdr:rowOff>74532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91058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161900</xdr:rowOff>
    </xdr:from>
    <xdr:to>
      <xdr:col>41</xdr:col>
      <xdr:colOff>101600</xdr:colOff>
      <xdr:row>78</xdr:row>
      <xdr:rowOff>92050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164498</xdr:rowOff>
    </xdr:from>
    <xdr:to>
      <xdr:col>36</xdr:col>
      <xdr:colOff>165100</xdr:colOff>
      <xdr:row>77</xdr:row>
      <xdr:rowOff>94648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111175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89241</xdr:rowOff>
    </xdr:from>
    <xdr:to>
      <xdr:col>55</xdr:col>
      <xdr:colOff>0</xdr:colOff>
      <xdr:row>98</xdr:row>
      <xdr:rowOff>104274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91341"/>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104274</xdr:rowOff>
    </xdr:from>
    <xdr:to>
      <xdr:col>50</xdr:col>
      <xdr:colOff>114300</xdr:colOff>
      <xdr:row>98</xdr:row>
      <xdr:rowOff>125839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906374"/>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xdr:rowOff>
    </xdr:from>
    <xdr:to>
      <xdr:col>45</xdr:col>
      <xdr:colOff>177800</xdr:colOff>
      <xdr:row>98</xdr:row>
      <xdr:rowOff>125839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02331"/>
          <a:ext cx="889000" cy="1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163199</xdr:rowOff>
    </xdr:from>
    <xdr:to>
      <xdr:col>41</xdr:col>
      <xdr:colOff>50800</xdr:colOff>
      <xdr:row>98</xdr:row>
      <xdr:rowOff>231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93849"/>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38441</xdr:rowOff>
    </xdr:from>
    <xdr:to>
      <xdr:col>55</xdr:col>
      <xdr:colOff>50800</xdr:colOff>
      <xdr:row>98</xdr:row>
      <xdr:rowOff>140041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124818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53474</xdr:rowOff>
    </xdr:from>
    <xdr:to>
      <xdr:col>50</xdr:col>
      <xdr:colOff>165100</xdr:colOff>
      <xdr:row>98</xdr:row>
      <xdr:rowOff>155074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146201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75039</xdr:rowOff>
    </xdr:from>
    <xdr:to>
      <xdr:col>46</xdr:col>
      <xdr:colOff>38100</xdr:colOff>
      <xdr:row>99</xdr:row>
      <xdr:rowOff>5189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167766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120881</xdr:rowOff>
    </xdr:from>
    <xdr:to>
      <xdr:col>41</xdr:col>
      <xdr:colOff>101600</xdr:colOff>
      <xdr:row>98</xdr:row>
      <xdr:rowOff>51031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112399</xdr:rowOff>
    </xdr:from>
    <xdr:to>
      <xdr:col>36</xdr:col>
      <xdr:colOff>165100</xdr:colOff>
      <xdr:row>98</xdr:row>
      <xdr:rowOff>42549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169157</xdr:rowOff>
    </xdr:from>
    <xdr:to>
      <xdr:col>85</xdr:col>
      <xdr:colOff>127000</xdr:colOff>
      <xdr:row>39</xdr:row>
      <xdr:rowOff>74026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84257"/>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169157</xdr:rowOff>
    </xdr:from>
    <xdr:to>
      <xdr:col>81</xdr:col>
      <xdr:colOff>50800</xdr:colOff>
      <xdr:row>39</xdr:row>
      <xdr:rowOff>76721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8425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76721</xdr:rowOff>
    </xdr:from>
    <xdr:to>
      <xdr:col>76</xdr:col>
      <xdr:colOff>114300</xdr:colOff>
      <xdr:row>39</xdr:row>
      <xdr:rowOff>92217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63271"/>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92217</xdr:rowOff>
    </xdr:from>
    <xdr:to>
      <xdr:col>71</xdr:col>
      <xdr:colOff>177800</xdr:colOff>
      <xdr:row>39</xdr:row>
      <xdr:rowOff>98846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876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23226</xdr:rowOff>
    </xdr:from>
    <xdr:to>
      <xdr:col>85</xdr:col>
      <xdr:colOff>177800</xdr:colOff>
      <xdr:row>39</xdr:row>
      <xdr:rowOff>124826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109603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118357</xdr:rowOff>
    </xdr:from>
    <xdr:to>
      <xdr:col>81</xdr:col>
      <xdr:colOff>101600</xdr:colOff>
      <xdr:row>39</xdr:row>
      <xdr:rowOff>48507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39634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25921</xdr:rowOff>
    </xdr:from>
    <xdr:to>
      <xdr:col>76</xdr:col>
      <xdr:colOff>165100</xdr:colOff>
      <xdr:row>39</xdr:row>
      <xdr:rowOff>127521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118648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41417</xdr:rowOff>
    </xdr:from>
    <xdr:to>
      <xdr:col>72</xdr:col>
      <xdr:colOff>38100</xdr:colOff>
      <xdr:row>39</xdr:row>
      <xdr:rowOff>143017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134144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48046</xdr:rowOff>
    </xdr:from>
    <xdr:to>
      <xdr:col>67</xdr:col>
      <xdr:colOff>101600</xdr:colOff>
      <xdr:row>39</xdr:row>
      <xdr:rowOff>149646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140773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71368</xdr:rowOff>
    </xdr:from>
    <xdr:to>
      <xdr:col>85</xdr:col>
      <xdr:colOff>127000</xdr:colOff>
      <xdr:row>78</xdr:row>
      <xdr:rowOff>75571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4446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71368</xdr:rowOff>
    </xdr:from>
    <xdr:to>
      <xdr:col>81</xdr:col>
      <xdr:colOff>50800</xdr:colOff>
      <xdr:row>78</xdr:row>
      <xdr:rowOff>73416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44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73416</xdr:rowOff>
    </xdr:from>
    <xdr:to>
      <xdr:col>76</xdr:col>
      <xdr:colOff>114300</xdr:colOff>
      <xdr:row>78</xdr:row>
      <xdr:rowOff>81505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6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81505</xdr:rowOff>
    </xdr:from>
    <xdr:to>
      <xdr:col>71</xdr:col>
      <xdr:colOff>177800</xdr:colOff>
      <xdr:row>78</xdr:row>
      <xdr:rowOff>88967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4605"/>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24771</xdr:rowOff>
    </xdr:from>
    <xdr:to>
      <xdr:col>85</xdr:col>
      <xdr:colOff>177800</xdr:colOff>
      <xdr:row>78</xdr:row>
      <xdr:rowOff>126371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20568</xdr:rowOff>
    </xdr:from>
    <xdr:to>
      <xdr:col>81</xdr:col>
      <xdr:colOff>101600</xdr:colOff>
      <xdr:row>78</xdr:row>
      <xdr:rowOff>122168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113295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22616</xdr:rowOff>
    </xdr:from>
    <xdr:to>
      <xdr:col>76</xdr:col>
      <xdr:colOff>165100</xdr:colOff>
      <xdr:row>78</xdr:row>
      <xdr:rowOff>124216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115343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30705</xdr:rowOff>
    </xdr:from>
    <xdr:to>
      <xdr:col>72</xdr:col>
      <xdr:colOff>38100</xdr:colOff>
      <xdr:row>78</xdr:row>
      <xdr:rowOff>132305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123432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38167</xdr:rowOff>
    </xdr:from>
    <xdr:to>
      <xdr:col>67</xdr:col>
      <xdr:colOff>101600</xdr:colOff>
      <xdr:row>78</xdr:row>
      <xdr:rowOff>139767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130894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79015</xdr:rowOff>
    </xdr:from>
    <xdr:to>
      <xdr:col>85</xdr:col>
      <xdr:colOff>127000</xdr:colOff>
      <xdr:row>98</xdr:row>
      <xdr:rowOff>90528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81115"/>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79015</xdr:rowOff>
    </xdr:from>
    <xdr:to>
      <xdr:col>81</xdr:col>
      <xdr:colOff>50800</xdr:colOff>
      <xdr:row>98</xdr:row>
      <xdr:rowOff>84781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1115"/>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84781</xdr:rowOff>
    </xdr:from>
    <xdr:to>
      <xdr:col>76</xdr:col>
      <xdr:colOff>114300</xdr:colOff>
      <xdr:row>98</xdr:row>
      <xdr:rowOff>118601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6881"/>
          <a:ext cx="8890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94222</xdr:rowOff>
    </xdr:from>
    <xdr:to>
      <xdr:col>71</xdr:col>
      <xdr:colOff>177800</xdr:colOff>
      <xdr:row>98</xdr:row>
      <xdr:rowOff>118601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96322"/>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39728</xdr:rowOff>
    </xdr:from>
    <xdr:to>
      <xdr:col>85</xdr:col>
      <xdr:colOff>177800</xdr:colOff>
      <xdr:row>98</xdr:row>
      <xdr:rowOff>141328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28215</xdr:rowOff>
    </xdr:from>
    <xdr:to>
      <xdr:col>81</xdr:col>
      <xdr:colOff>101600</xdr:colOff>
      <xdr:row>98</xdr:row>
      <xdr:rowOff>129815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120942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33981</xdr:rowOff>
    </xdr:from>
    <xdr:to>
      <xdr:col>76</xdr:col>
      <xdr:colOff>165100</xdr:colOff>
      <xdr:row>98</xdr:row>
      <xdr:rowOff>135581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67801</xdr:rowOff>
    </xdr:from>
    <xdr:to>
      <xdr:col>72</xdr:col>
      <xdr:colOff>38100</xdr:colOff>
      <xdr:row>98</xdr:row>
      <xdr:rowOff>169401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160528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43422</xdr:rowOff>
    </xdr:from>
    <xdr:to>
      <xdr:col>67</xdr:col>
      <xdr:colOff>101600</xdr:colOff>
      <xdr:row>98</xdr:row>
      <xdr:rowOff>145022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136149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133573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133573</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82773</xdr:rowOff>
    </xdr:from>
    <xdr:to>
      <xdr:col>107</xdr:col>
      <xdr:colOff>101600</xdr:colOff>
      <xdr:row>39</xdr:row>
      <xdr:rowOff>12923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4050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87346</xdr:rowOff>
    </xdr:from>
    <xdr:to>
      <xdr:col>98</xdr:col>
      <xdr:colOff>38100</xdr:colOff>
      <xdr:row>39</xdr:row>
      <xdr:rowOff>17496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8623</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74941</xdr:rowOff>
    </xdr:from>
    <xdr:to>
      <xdr:col>116</xdr:col>
      <xdr:colOff>63500</xdr:colOff>
      <xdr:row>57</xdr:row>
      <xdr:rowOff>84771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847591"/>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84771</xdr:rowOff>
    </xdr:from>
    <xdr:to>
      <xdr:col>111</xdr:col>
      <xdr:colOff>177800</xdr:colOff>
      <xdr:row>57</xdr:row>
      <xdr:rowOff>94600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85742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94600</xdr:rowOff>
    </xdr:from>
    <xdr:to>
      <xdr:col>107</xdr:col>
      <xdr:colOff>50800</xdr:colOff>
      <xdr:row>57</xdr:row>
      <xdr:rowOff>102243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6725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102243</xdr:rowOff>
    </xdr:from>
    <xdr:to>
      <xdr:col>102</xdr:col>
      <xdr:colOff>114300</xdr:colOff>
      <xdr:row>57</xdr:row>
      <xdr:rowOff>109362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87489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24141</xdr:rowOff>
    </xdr:from>
    <xdr:to>
      <xdr:col>116</xdr:col>
      <xdr:colOff>114300</xdr:colOff>
      <xdr:row>57</xdr:row>
      <xdr:rowOff>125741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7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47018</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6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33971</xdr:rowOff>
    </xdr:from>
    <xdr:to>
      <xdr:col>112</xdr:col>
      <xdr:colOff>38100</xdr:colOff>
      <xdr:row>57</xdr:row>
      <xdr:rowOff>135571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152098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43800</xdr:rowOff>
    </xdr:from>
    <xdr:to>
      <xdr:col>107</xdr:col>
      <xdr:colOff>101600</xdr:colOff>
      <xdr:row>57</xdr:row>
      <xdr:rowOff>145400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161927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51443</xdr:rowOff>
    </xdr:from>
    <xdr:to>
      <xdr:col>102</xdr:col>
      <xdr:colOff>165100</xdr:colOff>
      <xdr:row>57</xdr:row>
      <xdr:rowOff>153043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169570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58562</xdr:rowOff>
    </xdr:from>
    <xdr:to>
      <xdr:col>98</xdr:col>
      <xdr:colOff>38100</xdr:colOff>
      <xdr:row>57</xdr:row>
      <xdr:rowOff>160162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5239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6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65242</xdr:rowOff>
    </xdr:from>
    <xdr:to>
      <xdr:col>116</xdr:col>
      <xdr:colOff>63500</xdr:colOff>
      <xdr:row>75</xdr:row>
      <xdr:rowOff>120351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23992"/>
          <a:ext cx="8382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120351</xdr:rowOff>
    </xdr:from>
    <xdr:to>
      <xdr:col>111</xdr:col>
      <xdr:colOff>177800</xdr:colOff>
      <xdr:row>75</xdr:row>
      <xdr:rowOff>121118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79101"/>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67920</xdr:rowOff>
    </xdr:from>
    <xdr:to>
      <xdr:col>107</xdr:col>
      <xdr:colOff>50800</xdr:colOff>
      <xdr:row>75</xdr:row>
      <xdr:rowOff>121118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26670"/>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45354</xdr:rowOff>
    </xdr:from>
    <xdr:to>
      <xdr:col>102</xdr:col>
      <xdr:colOff>114300</xdr:colOff>
      <xdr:row>75</xdr:row>
      <xdr:rowOff>67920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0410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14442</xdr:rowOff>
    </xdr:from>
    <xdr:to>
      <xdr:col>116</xdr:col>
      <xdr:colOff>114300</xdr:colOff>
      <xdr:row>75</xdr:row>
      <xdr:rowOff>116042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37319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69551</xdr:rowOff>
    </xdr:from>
    <xdr:to>
      <xdr:col>112</xdr:col>
      <xdr:colOff>38100</xdr:colOff>
      <xdr:row>75</xdr:row>
      <xdr:rowOff>171151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162278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70318</xdr:rowOff>
    </xdr:from>
    <xdr:to>
      <xdr:col>107</xdr:col>
      <xdr:colOff>101600</xdr:colOff>
      <xdr:row>76</xdr:row>
      <xdr:rowOff>468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163045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17120</xdr:rowOff>
    </xdr:from>
    <xdr:to>
      <xdr:col>102</xdr:col>
      <xdr:colOff>165100</xdr:colOff>
      <xdr:row>75</xdr:row>
      <xdr:rowOff>118720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166004</xdr:rowOff>
    </xdr:from>
    <xdr:to>
      <xdr:col>98</xdr:col>
      <xdr:colOff>38100</xdr:colOff>
      <xdr:row>75</xdr:row>
      <xdr:rowOff>96154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112681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a:t>
          </a:r>
          <a:r>
            <a:rPr kumimoji="1" lang="ja-JP" altLang="en-US" sz="1300">
              <a:solidFill>
                <a:schemeClr val="tx1"/>
              </a:solidFill>
              <a:latin typeface="ＭＳ Ｐゴシック" panose="020B0600070205080204" pitchFamily="50" charset="-128"/>
              <a:ea typeface="ＭＳ Ｐゴシック" panose="020B0600070205080204" pitchFamily="50" charset="-128"/>
            </a:rPr>
            <a:t>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560,888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増加し類似団体平均を上回っている。これは病院や下水道などの公営企業会計に対する負担金・補助金が大きいことに加え、プレミアム付き商品券事業の実施が増加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円となっており、前年度よりも減少し類似団体内で下位から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番目の水準である。これは、地方債発行抑制の取組などにより、新規整備が減少したことが要因である。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円となっており、類似団体平均を下回っているが前年度よりも増加している。これは、ふるさと納税の増により、返礼業務に係る委託料が増加したことが要因である。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円となっており、前年度よりも増加し類似団体平均を上回っている。これは幼児教育・保育の無償化により、施設への負担金等が増加したことが要因である。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65215</xdr:rowOff>
    </xdr:from>
    <xdr:to>
      <xdr:col>24</xdr:col>
      <xdr:colOff>63500</xdr:colOff>
      <xdr:row>34</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451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22352</xdr:rowOff>
    </xdr:from>
    <xdr:to>
      <xdr:col>19</xdr:col>
      <xdr:colOff>177800</xdr:colOff>
      <xdr:row>34</xdr:row>
      <xdr:rowOff>65215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165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159512</xdr:rowOff>
    </xdr:from>
    <xdr:to>
      <xdr:col>15</xdr:col>
      <xdr:colOff>50800</xdr:colOff>
      <xdr:row>34</xdr:row>
      <xdr:rowOff>22352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73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29782</xdr:rowOff>
    </xdr:from>
    <xdr:to>
      <xdr:col>10</xdr:col>
      <xdr:colOff>114300</xdr:colOff>
      <xdr:row>33</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7632"/>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16129</xdr:rowOff>
    </xdr:from>
    <xdr:to>
      <xdr:col>24</xdr:col>
      <xdr:colOff>114300</xdr:colOff>
      <xdr:row>34</xdr:row>
      <xdr:rowOff>117729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14415</xdr:rowOff>
    </xdr:from>
    <xdr:to>
      <xdr:col>20</xdr:col>
      <xdr:colOff>38100</xdr:colOff>
      <xdr:row>34</xdr:row>
      <xdr:rowOff>116015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132542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143002</xdr:rowOff>
    </xdr:from>
    <xdr:to>
      <xdr:col>15</xdr:col>
      <xdr:colOff>101600</xdr:colOff>
      <xdr:row>34</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108712</xdr:rowOff>
    </xdr:from>
    <xdr:to>
      <xdr:col>10</xdr:col>
      <xdr:colOff>165100</xdr:colOff>
      <xdr:row>34</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55389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150432</xdr:rowOff>
    </xdr:from>
    <xdr:to>
      <xdr:col>6</xdr:col>
      <xdr:colOff>38100</xdr:colOff>
      <xdr:row>33</xdr:row>
      <xdr:rowOff>80582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97109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13307</xdr:rowOff>
    </xdr:from>
    <xdr:to>
      <xdr:col>24</xdr:col>
      <xdr:colOff>63500</xdr:colOff>
      <xdr:row>58</xdr:row>
      <xdr:rowOff>27320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7407"/>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17167</xdr:rowOff>
    </xdr:from>
    <xdr:to>
      <xdr:col>19</xdr:col>
      <xdr:colOff>177800</xdr:colOff>
      <xdr:row>58</xdr:row>
      <xdr:rowOff>27320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1267"/>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17167</xdr:rowOff>
    </xdr:from>
    <xdr:to>
      <xdr:col>15</xdr:col>
      <xdr:colOff>50800</xdr:colOff>
      <xdr:row>58</xdr:row>
      <xdr:rowOff>61274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1267"/>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14405</xdr:rowOff>
    </xdr:from>
    <xdr:to>
      <xdr:col>10</xdr:col>
      <xdr:colOff>114300</xdr:colOff>
      <xdr:row>58</xdr:row>
      <xdr:rowOff>61274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8505"/>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133957</xdr:rowOff>
    </xdr:from>
    <xdr:to>
      <xdr:col>24</xdr:col>
      <xdr:colOff>114300</xdr:colOff>
      <xdr:row>58</xdr:row>
      <xdr:rowOff>64107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112384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147970</xdr:rowOff>
    </xdr:from>
    <xdr:to>
      <xdr:col>20</xdr:col>
      <xdr:colOff>38100</xdr:colOff>
      <xdr:row>58</xdr:row>
      <xdr:rowOff>78120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69247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137817</xdr:rowOff>
    </xdr:from>
    <xdr:to>
      <xdr:col>15</xdr:col>
      <xdr:colOff>101600</xdr:colOff>
      <xdr:row>58</xdr:row>
      <xdr:rowOff>67967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10474</xdr:rowOff>
    </xdr:from>
    <xdr:to>
      <xdr:col>10</xdr:col>
      <xdr:colOff>165100</xdr:colOff>
      <xdr:row>58</xdr:row>
      <xdr:rowOff>112074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135055</xdr:rowOff>
    </xdr:from>
    <xdr:to>
      <xdr:col>6</xdr:col>
      <xdr:colOff>38100</xdr:colOff>
      <xdr:row>58</xdr:row>
      <xdr:rowOff>65205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7806</xdr:rowOff>
    </xdr:from>
    <xdr:to>
      <xdr:col>24</xdr:col>
      <xdr:colOff>63500</xdr:colOff>
      <xdr:row>75</xdr:row>
      <xdr:rowOff>77772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6556"/>
          <a:ext cx="838200" cy="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36061</xdr:rowOff>
    </xdr:from>
    <xdr:to>
      <xdr:col>19</xdr:col>
      <xdr:colOff>177800</xdr:colOff>
      <xdr:row>75</xdr:row>
      <xdr:rowOff>77772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4811"/>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10267</xdr:rowOff>
    </xdr:from>
    <xdr:to>
      <xdr:col>15</xdr:col>
      <xdr:colOff>50800</xdr:colOff>
      <xdr:row>75</xdr:row>
      <xdr:rowOff>36061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69017"/>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10267</xdr:rowOff>
    </xdr:from>
    <xdr:to>
      <xdr:col>10</xdr:col>
      <xdr:colOff>114300</xdr:colOff>
      <xdr:row>75</xdr:row>
      <xdr:rowOff>99062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69017"/>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128456</xdr:rowOff>
    </xdr:from>
    <xdr:to>
      <xdr:col>24</xdr:col>
      <xdr:colOff>114300</xdr:colOff>
      <xdr:row>75</xdr:row>
      <xdr:rowOff>58606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151333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26972</xdr:rowOff>
    </xdr:from>
    <xdr:to>
      <xdr:col>20</xdr:col>
      <xdr:colOff>38100</xdr:colOff>
      <xdr:row>75</xdr:row>
      <xdr:rowOff>128572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156711</xdr:rowOff>
    </xdr:from>
    <xdr:to>
      <xdr:col>15</xdr:col>
      <xdr:colOff>101600</xdr:colOff>
      <xdr:row>75</xdr:row>
      <xdr:rowOff>86861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103388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130917</xdr:rowOff>
    </xdr:from>
    <xdr:to>
      <xdr:col>10</xdr:col>
      <xdr:colOff>165100</xdr:colOff>
      <xdr:row>75</xdr:row>
      <xdr:rowOff>61067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77594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48262</xdr:rowOff>
    </xdr:from>
    <xdr:to>
      <xdr:col>6</xdr:col>
      <xdr:colOff>38100</xdr:colOff>
      <xdr:row>75</xdr:row>
      <xdr:rowOff>149862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166389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143881</xdr:rowOff>
    </xdr:from>
    <xdr:to>
      <xdr:col>24</xdr:col>
      <xdr:colOff>63500</xdr:colOff>
      <xdr:row>96</xdr:row>
      <xdr:rowOff>157559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03081"/>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157559</xdr:rowOff>
    </xdr:from>
    <xdr:to>
      <xdr:col>19</xdr:col>
      <xdr:colOff>177800</xdr:colOff>
      <xdr:row>96</xdr:row>
      <xdr:rowOff>161903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1675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121507</xdr:rowOff>
    </xdr:from>
    <xdr:to>
      <xdr:col>15</xdr:col>
      <xdr:colOff>50800</xdr:colOff>
      <xdr:row>96</xdr:row>
      <xdr:rowOff>161903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80707"/>
          <a:ext cx="8890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96989</xdr:rowOff>
    </xdr:from>
    <xdr:to>
      <xdr:col>10</xdr:col>
      <xdr:colOff>114300</xdr:colOff>
      <xdr:row>96</xdr:row>
      <xdr:rowOff>121507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5618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93081</xdr:rowOff>
    </xdr:from>
    <xdr:to>
      <xdr:col>24</xdr:col>
      <xdr:colOff>114300</xdr:colOff>
      <xdr:row>97</xdr:row>
      <xdr:rowOff>23231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71508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106759</xdr:rowOff>
    </xdr:from>
    <xdr:to>
      <xdr:col>20</xdr:col>
      <xdr:colOff>38100</xdr:colOff>
      <xdr:row>97</xdr:row>
      <xdr:rowOff>36909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28036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111103</xdr:rowOff>
    </xdr:from>
    <xdr:to>
      <xdr:col>15</xdr:col>
      <xdr:colOff>101600</xdr:colOff>
      <xdr:row>97</xdr:row>
      <xdr:rowOff>41253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70707</xdr:rowOff>
    </xdr:from>
    <xdr:to>
      <xdr:col>10</xdr:col>
      <xdr:colOff>165100</xdr:colOff>
      <xdr:row>97</xdr:row>
      <xdr:rowOff>857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17384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46189</xdr:rowOff>
    </xdr:from>
    <xdr:to>
      <xdr:col>6</xdr:col>
      <xdr:colOff>38100</xdr:colOff>
      <xdr:row>96</xdr:row>
      <xdr:rowOff>147789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164316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81570</xdr:rowOff>
    </xdr:from>
    <xdr:to>
      <xdr:col>55</xdr:col>
      <xdr:colOff>0</xdr:colOff>
      <xdr:row>37</xdr:row>
      <xdr:rowOff>93327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425220"/>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68181</xdr:rowOff>
    </xdr:from>
    <xdr:to>
      <xdr:col>50</xdr:col>
      <xdr:colOff>114300</xdr:colOff>
      <xdr:row>37</xdr:row>
      <xdr:rowOff>81570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11831"/>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68181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8048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49893</xdr:rowOff>
    </xdr:from>
    <xdr:to>
      <xdr:col>41</xdr:col>
      <xdr:colOff>50800</xdr:colOff>
      <xdr:row>37</xdr:row>
      <xdr:rowOff>36830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2209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42527</xdr:rowOff>
    </xdr:from>
    <xdr:to>
      <xdr:col>55</xdr:col>
      <xdr:colOff>50800</xdr:colOff>
      <xdr:row>37</xdr:row>
      <xdr:rowOff>144127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65404</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23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30770</xdr:rowOff>
    </xdr:from>
    <xdr:to>
      <xdr:col>50</xdr:col>
      <xdr:colOff>165100</xdr:colOff>
      <xdr:row>37</xdr:row>
      <xdr:rowOff>132370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148897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17381</xdr:rowOff>
    </xdr:from>
    <xdr:to>
      <xdr:col>46</xdr:col>
      <xdr:colOff>38100</xdr:colOff>
      <xdr:row>37</xdr:row>
      <xdr:rowOff>118981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135508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104157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170543</xdr:rowOff>
    </xdr:from>
    <xdr:to>
      <xdr:col>36</xdr:col>
      <xdr:colOff>165100</xdr:colOff>
      <xdr:row>36</xdr:row>
      <xdr:rowOff>100693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117220</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78219</xdr:rowOff>
    </xdr:from>
    <xdr:to>
      <xdr:col>55</xdr:col>
      <xdr:colOff>0</xdr:colOff>
      <xdr:row>57</xdr:row>
      <xdr:rowOff>44069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79419"/>
          <a:ext cx="838200" cy="1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36220</xdr:rowOff>
    </xdr:from>
    <xdr:to>
      <xdr:col>50</xdr:col>
      <xdr:colOff>114300</xdr:colOff>
      <xdr:row>56</xdr:row>
      <xdr:rowOff>78219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37420"/>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36220</xdr:rowOff>
    </xdr:from>
    <xdr:to>
      <xdr:col>45</xdr:col>
      <xdr:colOff>177800</xdr:colOff>
      <xdr:row>56</xdr:row>
      <xdr:rowOff>132626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637420"/>
          <a:ext cx="889000" cy="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112713</xdr:rowOff>
    </xdr:from>
    <xdr:to>
      <xdr:col>41</xdr:col>
      <xdr:colOff>50800</xdr:colOff>
      <xdr:row>56</xdr:row>
      <xdr:rowOff>132626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1391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164719</xdr:rowOff>
    </xdr:from>
    <xdr:to>
      <xdr:col>55</xdr:col>
      <xdr:colOff>50800</xdr:colOff>
      <xdr:row>57</xdr:row>
      <xdr:rowOff>94869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143146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27419</xdr:rowOff>
    </xdr:from>
    <xdr:to>
      <xdr:col>50</xdr:col>
      <xdr:colOff>165100</xdr:colOff>
      <xdr:row>56</xdr:row>
      <xdr:rowOff>129019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145546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4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156870</xdr:rowOff>
    </xdr:from>
    <xdr:to>
      <xdr:col>46</xdr:col>
      <xdr:colOff>38100</xdr:colOff>
      <xdr:row>56</xdr:row>
      <xdr:rowOff>87020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103547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81826</xdr:rowOff>
    </xdr:from>
    <xdr:to>
      <xdr:col>41</xdr:col>
      <xdr:colOff>101600</xdr:colOff>
      <xdr:row>57</xdr:row>
      <xdr:rowOff>11976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28503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4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61913</xdr:rowOff>
    </xdr:from>
    <xdr:to>
      <xdr:col>36</xdr:col>
      <xdr:colOff>165100</xdr:colOff>
      <xdr:row>56</xdr:row>
      <xdr:rowOff>163513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8590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8148</xdr:rowOff>
    </xdr:from>
    <xdr:to>
      <xdr:col>55</xdr:col>
      <xdr:colOff>0</xdr:colOff>
      <xdr:row>78</xdr:row>
      <xdr:rowOff>31031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81248"/>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24143</xdr:rowOff>
    </xdr:from>
    <xdr:to>
      <xdr:col>50</xdr:col>
      <xdr:colOff>114300</xdr:colOff>
      <xdr:row>78</xdr:row>
      <xdr:rowOff>8148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25793"/>
          <a:ext cx="889000" cy="15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24143</xdr:rowOff>
    </xdr:from>
    <xdr:to>
      <xdr:col>45</xdr:col>
      <xdr:colOff>177800</xdr:colOff>
      <xdr:row>78</xdr:row>
      <xdr:rowOff>71059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225793"/>
          <a:ext cx="889000" cy="2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60787</xdr:rowOff>
    </xdr:from>
    <xdr:to>
      <xdr:col>41</xdr:col>
      <xdr:colOff>50800</xdr:colOff>
      <xdr:row>78</xdr:row>
      <xdr:rowOff>71059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33887"/>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151681</xdr:rowOff>
    </xdr:from>
    <xdr:to>
      <xdr:col>55</xdr:col>
      <xdr:colOff>50800</xdr:colOff>
      <xdr:row>78</xdr:row>
      <xdr:rowOff>81831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128798</xdr:rowOff>
    </xdr:from>
    <xdr:to>
      <xdr:col>50</xdr:col>
      <xdr:colOff>165100</xdr:colOff>
      <xdr:row>78</xdr:row>
      <xdr:rowOff>58948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75475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144793</xdr:rowOff>
    </xdr:from>
    <xdr:to>
      <xdr:col>46</xdr:col>
      <xdr:colOff>38100</xdr:colOff>
      <xdr:row>77</xdr:row>
      <xdr:rowOff>74943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91470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20259</xdr:rowOff>
    </xdr:from>
    <xdr:to>
      <xdr:col>41</xdr:col>
      <xdr:colOff>101600</xdr:colOff>
      <xdr:row>78</xdr:row>
      <xdr:rowOff>121859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138386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9987</xdr:rowOff>
    </xdr:from>
    <xdr:to>
      <xdr:col>36</xdr:col>
      <xdr:colOff>165100</xdr:colOff>
      <xdr:row>78</xdr:row>
      <xdr:rowOff>111587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128114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167932</xdr:rowOff>
    </xdr:from>
    <xdr:to>
      <xdr:col>55</xdr:col>
      <xdr:colOff>0</xdr:colOff>
      <xdr:row>97</xdr:row>
      <xdr:rowOff>59937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27132"/>
          <a:ext cx="8382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126222</xdr:rowOff>
    </xdr:from>
    <xdr:to>
      <xdr:col>50</xdr:col>
      <xdr:colOff>114300</xdr:colOff>
      <xdr:row>96</xdr:row>
      <xdr:rowOff>167932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85422"/>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71301</xdr:rowOff>
    </xdr:from>
    <xdr:to>
      <xdr:col>45</xdr:col>
      <xdr:colOff>177800</xdr:colOff>
      <xdr:row>96</xdr:row>
      <xdr:rowOff>126222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530501"/>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49318</xdr:rowOff>
    </xdr:from>
    <xdr:to>
      <xdr:col>41</xdr:col>
      <xdr:colOff>50800</xdr:colOff>
      <xdr:row>96</xdr:row>
      <xdr:rowOff>71301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0851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9137</xdr:rowOff>
    </xdr:from>
    <xdr:to>
      <xdr:col>55</xdr:col>
      <xdr:colOff>50800</xdr:colOff>
      <xdr:row>97</xdr:row>
      <xdr:rowOff>110737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159014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117132</xdr:rowOff>
    </xdr:from>
    <xdr:to>
      <xdr:col>50</xdr:col>
      <xdr:colOff>165100</xdr:colOff>
      <xdr:row>97</xdr:row>
      <xdr:rowOff>47282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38409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75422</xdr:rowOff>
    </xdr:from>
    <xdr:to>
      <xdr:col>46</xdr:col>
      <xdr:colOff>38100</xdr:colOff>
      <xdr:row>97</xdr:row>
      <xdr:rowOff>5572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168149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20501</xdr:rowOff>
    </xdr:from>
    <xdr:to>
      <xdr:col>41</xdr:col>
      <xdr:colOff>101600</xdr:colOff>
      <xdr:row>96</xdr:row>
      <xdr:rowOff>122101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138628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169968</xdr:rowOff>
    </xdr:from>
    <xdr:to>
      <xdr:col>36</xdr:col>
      <xdr:colOff>165100</xdr:colOff>
      <xdr:row>96</xdr:row>
      <xdr:rowOff>100118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116645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100552</xdr:rowOff>
    </xdr:from>
    <xdr:to>
      <xdr:col>85</xdr:col>
      <xdr:colOff>127000</xdr:colOff>
      <xdr:row>35</xdr:row>
      <xdr:rowOff>121660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01302"/>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121660</xdr:rowOff>
    </xdr:from>
    <xdr:to>
      <xdr:col>81</xdr:col>
      <xdr:colOff>50800</xdr:colOff>
      <xdr:row>35</xdr:row>
      <xdr:rowOff>140424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12241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140424</xdr:rowOff>
    </xdr:from>
    <xdr:to>
      <xdr:col>76</xdr:col>
      <xdr:colOff>114300</xdr:colOff>
      <xdr:row>35</xdr:row>
      <xdr:rowOff>158712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14117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117545</xdr:rowOff>
    </xdr:from>
    <xdr:to>
      <xdr:col>71</xdr:col>
      <xdr:colOff>177800</xdr:colOff>
      <xdr:row>35</xdr:row>
      <xdr:rowOff>158712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118295"/>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49752</xdr:rowOff>
    </xdr:from>
    <xdr:to>
      <xdr:col>85</xdr:col>
      <xdr:colOff>177800</xdr:colOff>
      <xdr:row>35</xdr:row>
      <xdr:rowOff>151352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72629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0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70860</xdr:rowOff>
    </xdr:from>
    <xdr:to>
      <xdr:col>81</xdr:col>
      <xdr:colOff>101600</xdr:colOff>
      <xdr:row>36</xdr:row>
      <xdr:rowOff>1010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17537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89624</xdr:rowOff>
    </xdr:from>
    <xdr:to>
      <xdr:col>76</xdr:col>
      <xdr:colOff>165100</xdr:colOff>
      <xdr:row>36</xdr:row>
      <xdr:rowOff>19774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36301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107912</xdr:rowOff>
    </xdr:from>
    <xdr:to>
      <xdr:col>72</xdr:col>
      <xdr:colOff>38100</xdr:colOff>
      <xdr:row>36</xdr:row>
      <xdr:rowOff>38062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54589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66745</xdr:rowOff>
    </xdr:from>
    <xdr:to>
      <xdr:col>67</xdr:col>
      <xdr:colOff>101600</xdr:colOff>
      <xdr:row>35</xdr:row>
      <xdr:rowOff>168345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13422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103947</xdr:rowOff>
    </xdr:from>
    <xdr:to>
      <xdr:col>85</xdr:col>
      <xdr:colOff>127000</xdr:colOff>
      <xdr:row>57</xdr:row>
      <xdr:rowOff>109593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76597"/>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103947</xdr:rowOff>
    </xdr:from>
    <xdr:to>
      <xdr:col>81</xdr:col>
      <xdr:colOff>50800</xdr:colOff>
      <xdr:row>57</xdr:row>
      <xdr:rowOff>133604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76597"/>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5923</xdr:rowOff>
    </xdr:from>
    <xdr:to>
      <xdr:col>76</xdr:col>
      <xdr:colOff>114300</xdr:colOff>
      <xdr:row>57</xdr:row>
      <xdr:rowOff>133604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78573"/>
          <a:ext cx="8890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157035</xdr:rowOff>
    </xdr:from>
    <xdr:to>
      <xdr:col>71</xdr:col>
      <xdr:colOff>177800</xdr:colOff>
      <xdr:row>57</xdr:row>
      <xdr:rowOff>5923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58235"/>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58793</xdr:rowOff>
    </xdr:from>
    <xdr:to>
      <xdr:col>85</xdr:col>
      <xdr:colOff>177800</xdr:colOff>
      <xdr:row>57</xdr:row>
      <xdr:rowOff>160393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145170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53147</xdr:rowOff>
    </xdr:from>
    <xdr:to>
      <xdr:col>81</xdr:col>
      <xdr:colOff>101600</xdr:colOff>
      <xdr:row>57</xdr:row>
      <xdr:rowOff>154747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82804</xdr:rowOff>
    </xdr:from>
    <xdr:to>
      <xdr:col>76</xdr:col>
      <xdr:colOff>165100</xdr:colOff>
      <xdr:row>58</xdr:row>
      <xdr:rowOff>12954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126573</xdr:rowOff>
    </xdr:from>
    <xdr:to>
      <xdr:col>72</xdr:col>
      <xdr:colOff>38100</xdr:colOff>
      <xdr:row>57</xdr:row>
      <xdr:rowOff>56723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47850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106235</xdr:rowOff>
    </xdr:from>
    <xdr:to>
      <xdr:col>67</xdr:col>
      <xdr:colOff>101600</xdr:colOff>
      <xdr:row>57</xdr:row>
      <xdr:rowOff>36385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27512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169157</xdr:rowOff>
    </xdr:from>
    <xdr:to>
      <xdr:col>85</xdr:col>
      <xdr:colOff>127000</xdr:colOff>
      <xdr:row>79</xdr:row>
      <xdr:rowOff>74026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42257"/>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169157</xdr:rowOff>
    </xdr:from>
    <xdr:to>
      <xdr:col>81</xdr:col>
      <xdr:colOff>50800</xdr:colOff>
      <xdr:row>79</xdr:row>
      <xdr:rowOff>76721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4225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76721</xdr:rowOff>
    </xdr:from>
    <xdr:to>
      <xdr:col>76</xdr:col>
      <xdr:colOff>114300</xdr:colOff>
      <xdr:row>79</xdr:row>
      <xdr:rowOff>92216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21271"/>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92216</xdr:rowOff>
    </xdr:from>
    <xdr:to>
      <xdr:col>71</xdr:col>
      <xdr:colOff>177800</xdr:colOff>
      <xdr:row>79</xdr:row>
      <xdr:rowOff>98847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3676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23226</xdr:rowOff>
    </xdr:from>
    <xdr:to>
      <xdr:col>85</xdr:col>
      <xdr:colOff>177800</xdr:colOff>
      <xdr:row>79</xdr:row>
      <xdr:rowOff>124826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109603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118357</xdr:rowOff>
    </xdr:from>
    <xdr:to>
      <xdr:col>81</xdr:col>
      <xdr:colOff>101600</xdr:colOff>
      <xdr:row>79</xdr:row>
      <xdr:rowOff>48507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39634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25921</xdr:rowOff>
    </xdr:from>
    <xdr:to>
      <xdr:col>76</xdr:col>
      <xdr:colOff>165100</xdr:colOff>
      <xdr:row>79</xdr:row>
      <xdr:rowOff>127521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118648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41416</xdr:rowOff>
    </xdr:from>
    <xdr:to>
      <xdr:col>72</xdr:col>
      <xdr:colOff>38100</xdr:colOff>
      <xdr:row>79</xdr:row>
      <xdr:rowOff>143016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134143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48047</xdr:rowOff>
    </xdr:from>
    <xdr:to>
      <xdr:col>67</xdr:col>
      <xdr:colOff>101600</xdr:colOff>
      <xdr:row>79</xdr:row>
      <xdr:rowOff>149647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140774</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71368</xdr:rowOff>
    </xdr:from>
    <xdr:to>
      <xdr:col>85</xdr:col>
      <xdr:colOff>127000</xdr:colOff>
      <xdr:row>98</xdr:row>
      <xdr:rowOff>75571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7346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71368</xdr:rowOff>
    </xdr:from>
    <xdr:to>
      <xdr:col>81</xdr:col>
      <xdr:colOff>50800</xdr:colOff>
      <xdr:row>98</xdr:row>
      <xdr:rowOff>73416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73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73416</xdr:rowOff>
    </xdr:from>
    <xdr:to>
      <xdr:col>76</xdr:col>
      <xdr:colOff>114300</xdr:colOff>
      <xdr:row>98</xdr:row>
      <xdr:rowOff>81505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75516"/>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81505</xdr:rowOff>
    </xdr:from>
    <xdr:to>
      <xdr:col>71</xdr:col>
      <xdr:colOff>177800</xdr:colOff>
      <xdr:row>98</xdr:row>
      <xdr:rowOff>88967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83605"/>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24771</xdr:rowOff>
    </xdr:from>
    <xdr:to>
      <xdr:col>85</xdr:col>
      <xdr:colOff>177800</xdr:colOff>
      <xdr:row>98</xdr:row>
      <xdr:rowOff>126371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20568</xdr:rowOff>
    </xdr:from>
    <xdr:to>
      <xdr:col>81</xdr:col>
      <xdr:colOff>101600</xdr:colOff>
      <xdr:row>98</xdr:row>
      <xdr:rowOff>122168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22616</xdr:rowOff>
    </xdr:from>
    <xdr:to>
      <xdr:col>76</xdr:col>
      <xdr:colOff>165100</xdr:colOff>
      <xdr:row>98</xdr:row>
      <xdr:rowOff>124216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115343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30705</xdr:rowOff>
    </xdr:from>
    <xdr:to>
      <xdr:col>72</xdr:col>
      <xdr:colOff>38100</xdr:colOff>
      <xdr:row>98</xdr:row>
      <xdr:rowOff>132305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123432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38167</xdr:rowOff>
    </xdr:from>
    <xdr:to>
      <xdr:col>67</xdr:col>
      <xdr:colOff>101600</xdr:colOff>
      <xdr:row>98</xdr:row>
      <xdr:rowOff>139767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130894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3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39497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72452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39306</xdr:rowOff>
    </xdr:from>
    <xdr:to>
      <xdr:col>111</xdr:col>
      <xdr:colOff>177800</xdr:colOff>
      <xdr:row>39</xdr:row>
      <xdr:rowOff>39497</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2585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40259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672585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38926</xdr:rowOff>
    </xdr:from>
    <xdr:to>
      <xdr:col>102</xdr:col>
      <xdr:colOff>114300</xdr:colOff>
      <xdr:row>39</xdr:row>
      <xdr:rowOff>40259</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254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158623</xdr:rowOff>
    </xdr:from>
    <xdr:to>
      <xdr:col>116</xdr:col>
      <xdr:colOff>114300</xdr:colOff>
      <xdr:row>39</xdr:row>
      <xdr:rowOff>88773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160147</xdr:rowOff>
    </xdr:from>
    <xdr:to>
      <xdr:col>112</xdr:col>
      <xdr:colOff>38100</xdr:colOff>
      <xdr:row>39</xdr:row>
      <xdr:rowOff>90297</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81424</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66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159956</xdr:rowOff>
    </xdr:from>
    <xdr:to>
      <xdr:col>107</xdr:col>
      <xdr:colOff>101600</xdr:colOff>
      <xdr:row>39</xdr:row>
      <xdr:rowOff>90106</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81233</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77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全体の中で大きな割合を占める民生費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9,182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円の増となり、類似団体平均を上回っている。これは幼児教育・保育の無償化により、児童福祉費が増加したこと、消費税の増収分を財源とした低所得者保険料軽減繰出金が増加したことなどが要因である。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農林水産業費では、前年度よりも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10,811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り類似団体平均を下回っている。これは園芸メガ団地整備事業の事業費の減少、県営土地改良事業負担金の減少が要因となっている。翌年度に国の元年度補正予算で成立した大規模肉用牛団地整備事業費補助金を繰越しているため、再度増加する見込み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土木費では、滝川河川改修事業が最終年度となり、事業費が減少したことが要因となり、前年度比住民一人当たり決算額が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6,662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災害復旧費では、前年度よりも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4,674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月の大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雨による復旧工事が減少し、前々年度並みの水準に戻ったものである。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期連続で黒字となった。これは加入している退職手当組合負担金の累積赤字解消のため調整負担金の額が前年度よりも減少したことや投資的経費を抑制したことにより歳出が減少したことが大きな要因である。しかし、地方交付税や臨時財政対策債の減少などにより歳入総額は減少しているため、事務事業の取捨選択により歳入規模に見合った歳出とす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男鹿みなと市民病院事業会計は、患者</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人</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日当たりの収益が前年度を上回ったことから、赤字額が減少した。今後は長期入院体制・地域包括ケア病床の充実を図り、他の医療機関との連携を図りながら経営の安定化を目指すとともに、職員の適正な配置、後発薬品の積極的活用、業務委託の見直し等、徹底した経費の削減を図ることとしている。</a:t>
          </a:r>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下水道事業会計は、一般会計からの負担金・補助金の繰入れにより黒字となったが、経常収益の</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元利償還金は、第４次男鹿市行政改革大綱に基づき地方債の発行の抑制を図っていること、既発債の償還が終了したことが要因となり、前年度よりも減少している。</a:t>
          </a:r>
        </a:p>
        <a:p>
          <a:r>
            <a:rPr kumimoji="1" lang="ja-JP" altLang="en-US" sz="1200">
              <a:solidFill>
                <a:sysClr val="windowText" lastClr="000000"/>
              </a:solidFill>
              <a:latin typeface="ＭＳ ゴシック" pitchFamily="49" charset="-128"/>
              <a:ea typeface="ＭＳ ゴシック" pitchFamily="49" charset="-128"/>
            </a:rPr>
            <a:t>　病院事業、下水道事業における準元利償還金の減少に伴い、公営企業分に関しては減少傾向となっている。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は、大型事業に係る地方債の償還開始により、一時的に元利償還金等が増加するが、その後は第４次男鹿市行政改革大綱に基づく地方債発行抑制の取組により緩やかに減少する見込みであり、より低利の地方債への借換えを推進するなどさらなる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当市では、満期一括償還の地方債を発行していないため、減債基金の残高と減債基金積立相当額に該当する数値はありません。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○一般会計等に係る</a:t>
          </a:r>
          <a:r>
            <a:rPr kumimoji="1" lang="ja-JP" altLang="en-US" sz="1200">
              <a:solidFill>
                <a:schemeClr val="tx1"/>
              </a:solidFill>
              <a:latin typeface="ＭＳ ゴシック" pitchFamily="49" charset="-128"/>
              <a:ea typeface="ＭＳ ゴシック" pitchFamily="49" charset="-128"/>
            </a:rPr>
            <a:t>地方債の現</a:t>
          </a:r>
          <a:r>
            <a:rPr kumimoji="1" lang="ja-JP" altLang="en-US" sz="1200">
              <a:solidFill>
                <a:sysClr val="windowText" lastClr="000000"/>
              </a:solidFill>
              <a:latin typeface="ＭＳ ゴシック" pitchFamily="49" charset="-128"/>
              <a:ea typeface="ＭＳ ゴシック" pitchFamily="49" charset="-128"/>
            </a:rPr>
            <a:t>在高</a:t>
          </a:r>
        </a:p>
        <a:p>
          <a:r>
            <a:rPr kumimoji="1" lang="ja-JP" altLang="en-US" sz="1200">
              <a:solidFill>
                <a:sysClr val="windowText" lastClr="000000"/>
              </a:solidFill>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第４次男鹿市行政改革大綱に基づき地方債の発行の抑制を図っていること、また既発債の償還終了により残高は減少となっている。</a:t>
          </a:r>
        </a:p>
        <a:p>
          <a:r>
            <a:rPr kumimoji="1" lang="ja-JP" altLang="en-US" sz="1200">
              <a:solidFill>
                <a:sysClr val="windowText" lastClr="000000"/>
              </a:solidFill>
              <a:latin typeface="ＭＳ ゴシック" pitchFamily="49" charset="-128"/>
              <a:ea typeface="ＭＳ ゴシック" pitchFamily="49" charset="-128"/>
            </a:rPr>
            <a:t>○公営企業債等繰入見込額</a:t>
          </a:r>
        </a:p>
        <a:p>
          <a:r>
            <a:rPr kumimoji="1" lang="ja-JP" altLang="en-US" sz="1200">
              <a:solidFill>
                <a:sysClr val="windowText" lastClr="000000"/>
              </a:solidFill>
              <a:latin typeface="ＭＳ ゴシック" pitchFamily="49" charset="-128"/>
              <a:ea typeface="ＭＳ ゴシック" pitchFamily="49" charset="-128"/>
            </a:rPr>
            <a:t>　公営企業債発行を伴う事業費が減少傾向にあることにより、繰入見込額も減少となっている。</a:t>
          </a:r>
        </a:p>
        <a:p>
          <a:r>
            <a:rPr kumimoji="1" lang="ja-JP" altLang="en-US" sz="1200">
              <a:solidFill>
                <a:sysClr val="windowText" lastClr="000000"/>
              </a:solidFill>
              <a:latin typeface="ＭＳ ゴシック" pitchFamily="49" charset="-128"/>
              <a:ea typeface="ＭＳ ゴシック" pitchFamily="49" charset="-128"/>
            </a:rPr>
            <a:t>○退職手当負担見込額</a:t>
          </a:r>
        </a:p>
        <a:p>
          <a:r>
            <a:rPr kumimoji="1" lang="ja-JP" altLang="en-US" sz="1200">
              <a:solidFill>
                <a:sysClr val="windowText" lastClr="000000"/>
              </a:solidFill>
              <a:latin typeface="ＭＳ ゴシック" pitchFamily="49" charset="-128"/>
              <a:ea typeface="ＭＳ ゴシック" pitchFamily="49" charset="-128"/>
            </a:rPr>
            <a:t>　組合に積立てしている退職手当負担金を積み増ししたこと、また、職員数が減少したことにより、負担見込額も減少となっている。</a:t>
          </a:r>
        </a:p>
        <a:p>
          <a:r>
            <a:rPr kumimoji="1" lang="ja-JP" altLang="en-US" sz="1200">
              <a:solidFill>
                <a:sysClr val="windowText" lastClr="000000"/>
              </a:solidFill>
              <a:latin typeface="ＭＳ ゴシック" pitchFamily="49" charset="-128"/>
              <a:ea typeface="ＭＳ ゴシック" pitchFamily="49" charset="-128"/>
            </a:rPr>
            <a:t>○充当可能基金</a:t>
          </a:r>
        </a:p>
        <a:p>
          <a:r>
            <a:rPr kumimoji="1" lang="ja-JP" altLang="en-US" sz="1200">
              <a:solidFill>
                <a:sysClr val="windowText" lastClr="000000"/>
              </a:solidFill>
              <a:latin typeface="ＭＳ ゴシック" pitchFamily="49" charset="-128"/>
              <a:ea typeface="ＭＳ ゴシック" pitchFamily="49" charset="-128"/>
            </a:rPr>
            <a:t>　投資的経費の減や交付金の増などにより、基金の積み増しを行うことができ、残高は増加した。</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男鹿駅周辺整備事業の財源として地域振興基金を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万円取り崩した一方、財政調整基金は決算剰余金の増に伴う積み立てと、過疎地域自立促進基金は過疎対策事業債（ソフト）を原資とした積み立てにより増加し、基金全体では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促進基金は、今後さらに積み立てを行っていく予定であるが、男鹿駅前広場整備事業に地域振興基金を充当する予定であり、財政調整基金は大幅な増加は見込まれないことなどから、基金全体では減少していく見込み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地域医療の確保、住民の日常的な移動のための交通手段の確保、集落の維持及び活性化その他の住民が将来にわたり安全に安心して暮らすことのできる地域社会の実現など過疎地域の自立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項各号に掲げる施策に要する経費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・観光施設基金：市が設置する観光施設の良好な管理運営の推進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・地域振興基金：男鹿駅周辺整備事業のため、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万円を取り崩したほか、地域振興基金活用事業の財源として取り崩し、全体で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・森林環境譲与税基金：新たに設置された基金で、収入した森林環境譲与税を基に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万円積み立て、森林環境譲与税活用事業の財源として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・地域振興基金：男鹿駅前広場整備事業へ充当するための取り崩しを予定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万円まで積み立て予定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・森林環境譲与税基金：森林環境譲与税を原資とし、全額積み立て、森林管理の意向調査を経て森林整備や人材育成、木材利用の促進や普及啓発に係る事業の財源として取り崩しを予定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・観光施設基金：観光施設の老朽化に伴う修繕や更新する財源として、取り崩しを予定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普通建設事業等の投資的経費の減少や交付税が増加したため残高が増加したものである。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事業の取捨選択や公共施設の適正管理を推進し基金に頼らない財政運営をし、標準財政規模の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％以上の財政調整基金確保に努めることとしている。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取り崩し及び積み立てを行っておらず、増減はないものである。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当面の間、取り崩し及び積み立てを行う予定はないものである。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類似団体平均と比較して低い水準ではあるものの、供用開始が不明である道路について、合併時の平成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年を供用開始としているため、実際の有形固定資産減価償却率は高い水準にあるものと考えられる。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既に策定済みの公共施設等総合管理計画に加え、令和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年度には個別施設計画を策定したところであり、今後、同計画に基づき、予防保全型の維持管理による公共施設の長寿命化を図るとともに、統廃合を含めた再配置による質・量の最適化に取り組んでいく。</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65" name="直線コネクタ 64"/>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66" name="有形固定資産減価償却率最小値テキスト"/>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67" name="直線コネクタ 66"/>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68" name="有形固定資産減価償却率最大値テキスト"/>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69" name="直線コネクタ 68"/>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72" name="フローチャート: 判断 71"/>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74" name="フローチャート: 判断 73"/>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75" name="フローチャート: 判断 74"/>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25294</xdr:rowOff>
    </xdr:from>
    <xdr:to>
      <xdr:col>23</xdr:col>
      <xdr:colOff>136525</xdr:colOff>
      <xdr:row>30</xdr:row>
      <xdr:rowOff>126894</xdr:rowOff>
    </xdr:to>
    <xdr:sp macro="" textlink="">
      <xdr:nvSpPr>
        <xdr:cNvPr id="81" name="楕円 80"/>
        <xdr:cNvSpPr/>
      </xdr:nvSpPr>
      <xdr:spPr>
        <a:xfrm>
          <a:off x="47117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48171</xdr:rowOff>
    </xdr:from>
    <xdr:ext cx="405111" cy="259045"/>
    <xdr:sp macro="" textlink="">
      <xdr:nvSpPr>
        <xdr:cNvPr id="82" name="有形固定資産減価償却率該当値テキスト"/>
        <xdr:cNvSpPr txBox="1"/>
      </xdr:nvSpPr>
      <xdr:spPr>
        <a:xfrm>
          <a:off x="4813300" y="57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27</xdr:row>
      <xdr:rowOff>66463</xdr:rowOff>
    </xdr:from>
    <xdr:to>
      <xdr:col>7</xdr:col>
      <xdr:colOff>187325</xdr:colOff>
      <xdr:row>27</xdr:row>
      <xdr:rowOff>168063</xdr:rowOff>
    </xdr:to>
    <xdr:sp macro="" textlink="">
      <xdr:nvSpPr>
        <xdr:cNvPr id="83" name="楕円 82"/>
        <xdr:cNvSpPr/>
      </xdr:nvSpPr>
      <xdr:spPr>
        <a:xfrm>
          <a:off x="17145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25946</xdr:rowOff>
    </xdr:from>
    <xdr:ext cx="405111" cy="259045"/>
    <xdr:sp macro="" textlink="">
      <xdr:nvSpPr>
        <xdr:cNvPr id="84" name="n_1aveValue有形固定資産減価償却率"/>
        <xdr:cNvSpPr txBox="1"/>
      </xdr:nvSpPr>
      <xdr:spPr>
        <a:xfrm>
          <a:off x="38360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86" name="n_3aveValue有形固定資産減価償却率"/>
        <xdr:cNvSpPr txBox="1"/>
      </xdr:nvSpPr>
      <xdr:spPr>
        <a:xfrm>
          <a:off x="2324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87" name="n_4aveValue有形固定資産減価償却率"/>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13140</xdr:rowOff>
    </xdr:from>
    <xdr:ext cx="405111" cy="259045"/>
    <xdr:sp macro="" textlink="">
      <xdr:nvSpPr>
        <xdr:cNvPr id="88" name="n_4mainValue有形固定資産減価償却率"/>
        <xdr:cNvSpPr txBox="1"/>
      </xdr:nvSpPr>
      <xdr:spPr>
        <a:xfrm>
          <a:off x="1562744"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債務償還比率は改善傾向にあるものの、依然として類似団体平均値を上回っており、主な要因としては充当可能基金残高が低いことが考えられる。今後、複数の大規模な建設事業を予定しており、将来負担額の増加が見込まれる</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ため、地方</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税の収納率の維持向上やふるさと納税の推進といった自主財源確保などによる一層の歳入の確保や事務事業の見直しなどの取組により基金残高の増加を図り、債務償還比率の維持及び縮減につなげていく。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9" name="直線コネクタ 11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1" name="直線コネクタ 12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3" name="直線コネクタ 12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4"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5" name="フローチャート: 判断 12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6" name="フローチャート: 判断 12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7" name="フローチャート: 判断 12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8" name="フローチャート: 判断 12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9" name="フローチャート: 判断 128"/>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98546</xdr:rowOff>
    </xdr:from>
    <xdr:to>
      <xdr:col>76</xdr:col>
      <xdr:colOff>73025</xdr:colOff>
      <xdr:row>31</xdr:row>
      <xdr:rowOff>28696</xdr:rowOff>
    </xdr:to>
    <xdr:sp macro="" textlink="">
      <xdr:nvSpPr>
        <xdr:cNvPr id="135" name="楕円 134"/>
        <xdr:cNvSpPr/>
      </xdr:nvSpPr>
      <xdr:spPr>
        <a:xfrm>
          <a:off x="14744700" y="60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76973</xdr:rowOff>
    </xdr:from>
    <xdr:ext cx="469744" cy="259045"/>
    <xdr:sp macro="" textlink="">
      <xdr:nvSpPr>
        <xdr:cNvPr id="136" name="債務償還比率該当値テキスト"/>
        <xdr:cNvSpPr txBox="1"/>
      </xdr:nvSpPr>
      <xdr:spPr>
        <a:xfrm>
          <a:off x="14846300" y="599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29803</xdr:rowOff>
    </xdr:from>
    <xdr:to>
      <xdr:col>72</xdr:col>
      <xdr:colOff>123825</xdr:colOff>
      <xdr:row>31</xdr:row>
      <xdr:rowOff>131403</xdr:rowOff>
    </xdr:to>
    <xdr:sp macro="" textlink="">
      <xdr:nvSpPr>
        <xdr:cNvPr id="137" name="楕円 136"/>
        <xdr:cNvSpPr/>
      </xdr:nvSpPr>
      <xdr:spPr>
        <a:xfrm>
          <a:off x="14033500" y="61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149346</xdr:rowOff>
    </xdr:from>
    <xdr:to>
      <xdr:col>76</xdr:col>
      <xdr:colOff>22225</xdr:colOff>
      <xdr:row>31</xdr:row>
      <xdr:rowOff>80603</xdr:rowOff>
    </xdr:to>
    <xdr:cxnSp macro="">
      <xdr:nvCxnSpPr>
        <xdr:cNvPr id="138" name="直線コネクタ 137"/>
        <xdr:cNvCxnSpPr/>
      </xdr:nvCxnSpPr>
      <xdr:spPr>
        <a:xfrm flipV="1">
          <a:off x="14084300" y="6064371"/>
          <a:ext cx="7112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1772</xdr:rowOff>
    </xdr:from>
    <xdr:to>
      <xdr:col>68</xdr:col>
      <xdr:colOff>123825</xdr:colOff>
      <xdr:row>32</xdr:row>
      <xdr:rowOff>103372</xdr:rowOff>
    </xdr:to>
    <xdr:sp macro="" textlink="">
      <xdr:nvSpPr>
        <xdr:cNvPr id="139" name="楕円 138"/>
        <xdr:cNvSpPr/>
      </xdr:nvSpPr>
      <xdr:spPr>
        <a:xfrm>
          <a:off x="13271500" y="62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80603</xdr:rowOff>
    </xdr:from>
    <xdr:to>
      <xdr:col>72</xdr:col>
      <xdr:colOff>73025</xdr:colOff>
      <xdr:row>32</xdr:row>
      <xdr:rowOff>52572</xdr:rowOff>
    </xdr:to>
    <xdr:cxnSp macro="">
      <xdr:nvCxnSpPr>
        <xdr:cNvPr id="140" name="直線コネクタ 139"/>
        <xdr:cNvCxnSpPr/>
      </xdr:nvCxnSpPr>
      <xdr:spPr>
        <a:xfrm flipV="1">
          <a:off x="13322300" y="6167078"/>
          <a:ext cx="7620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120378</xdr:rowOff>
    </xdr:from>
    <xdr:to>
      <xdr:col>64</xdr:col>
      <xdr:colOff>123825</xdr:colOff>
      <xdr:row>32</xdr:row>
      <xdr:rowOff>50528</xdr:rowOff>
    </xdr:to>
    <xdr:sp macro="" textlink="">
      <xdr:nvSpPr>
        <xdr:cNvPr id="141" name="楕円 140"/>
        <xdr:cNvSpPr/>
      </xdr:nvSpPr>
      <xdr:spPr>
        <a:xfrm>
          <a:off x="12509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171178</xdr:rowOff>
    </xdr:from>
    <xdr:to>
      <xdr:col>68</xdr:col>
      <xdr:colOff>73025</xdr:colOff>
      <xdr:row>32</xdr:row>
      <xdr:rowOff>52572</xdr:rowOff>
    </xdr:to>
    <xdr:cxnSp macro="">
      <xdr:nvCxnSpPr>
        <xdr:cNvPr id="142" name="直線コネクタ 141"/>
        <xdr:cNvCxnSpPr/>
      </xdr:nvCxnSpPr>
      <xdr:spPr>
        <a:xfrm>
          <a:off x="12560300" y="6257653"/>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122537</xdr:rowOff>
    </xdr:from>
    <xdr:to>
      <xdr:col>60</xdr:col>
      <xdr:colOff>123825</xdr:colOff>
      <xdr:row>32</xdr:row>
      <xdr:rowOff>52687</xdr:rowOff>
    </xdr:to>
    <xdr:sp macro="" textlink="">
      <xdr:nvSpPr>
        <xdr:cNvPr id="143" name="楕円 142"/>
        <xdr:cNvSpPr/>
      </xdr:nvSpPr>
      <xdr:spPr>
        <a:xfrm>
          <a:off x="11747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171178</xdr:rowOff>
    </xdr:from>
    <xdr:to>
      <xdr:col>64</xdr:col>
      <xdr:colOff>73025</xdr:colOff>
      <xdr:row>32</xdr:row>
      <xdr:rowOff>1887</xdr:rowOff>
    </xdr:to>
    <xdr:cxnSp macro="">
      <xdr:nvCxnSpPr>
        <xdr:cNvPr id="144" name="直線コネクタ 143"/>
        <xdr:cNvCxnSpPr/>
      </xdr:nvCxnSpPr>
      <xdr:spPr>
        <a:xfrm flipV="1">
          <a:off x="11798300" y="625765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5"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6"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7"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8"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122530</xdr:rowOff>
    </xdr:from>
    <xdr:ext cx="469744" cy="259045"/>
    <xdr:sp macro="" textlink="">
      <xdr:nvSpPr>
        <xdr:cNvPr id="149" name="n_1mainValue債務償還比率"/>
        <xdr:cNvSpPr txBox="1"/>
      </xdr:nvSpPr>
      <xdr:spPr>
        <a:xfrm>
          <a:off x="13836727" y="620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94499</xdr:rowOff>
    </xdr:from>
    <xdr:ext cx="560923" cy="259045"/>
    <xdr:sp macro="" textlink="">
      <xdr:nvSpPr>
        <xdr:cNvPr id="150" name="n_2mainValue債務償還比率"/>
        <xdr:cNvSpPr txBox="1"/>
      </xdr:nvSpPr>
      <xdr:spPr>
        <a:xfrm>
          <a:off x="13041838" y="6352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41655</xdr:rowOff>
    </xdr:from>
    <xdr:ext cx="469744" cy="259045"/>
    <xdr:sp macro="" textlink="">
      <xdr:nvSpPr>
        <xdr:cNvPr id="151" name="n_3mainValue債務償還比率"/>
        <xdr:cNvSpPr txBox="1"/>
      </xdr:nvSpPr>
      <xdr:spPr>
        <a:xfrm>
          <a:off x="12325427" y="62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43814</xdr:rowOff>
    </xdr:from>
    <xdr:ext cx="469744" cy="259045"/>
    <xdr:sp macro="" textlink="">
      <xdr:nvSpPr>
        <xdr:cNvPr id="152" name="n_4mainValue債務償還比率"/>
        <xdr:cNvSpPr txBox="1"/>
      </xdr:nvSpPr>
      <xdr:spPr>
        <a:xfrm>
          <a:off x="11563427" y="63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105410</xdr:rowOff>
    </xdr:from>
    <xdr:to>
      <xdr:col>6</xdr:col>
      <xdr:colOff>38100</xdr:colOff>
      <xdr:row>35</xdr:row>
      <xdr:rowOff>35560</xdr:rowOff>
    </xdr:to>
    <xdr:sp macro="" textlink="">
      <xdr:nvSpPr>
        <xdr:cNvPr id="76" name="楕円 75"/>
        <xdr:cNvSpPr/>
      </xdr:nvSpPr>
      <xdr:spPr>
        <a:xfrm>
          <a:off x="1079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7"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8"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9"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0"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52087</xdr:rowOff>
    </xdr:from>
    <xdr:ext cx="405111" cy="259045"/>
    <xdr:sp macro="" textlink="">
      <xdr:nvSpPr>
        <xdr:cNvPr id="81" name="n_4mainValue【道路】&#10;有形固定資産減価償却率"/>
        <xdr:cNvSpPr txBox="1"/>
      </xdr:nvSpPr>
      <xdr:spPr>
        <a:xfrm>
          <a:off x="927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3" name="直線コネクタ 10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5" name="直線コネクタ 10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7" name="直線コネクタ 10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9" name="フローチャート: 判断 10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0" name="フローチャート: 判断 10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1" name="フローチャート: 判断 11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2" name="フローチャート: 判断 11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3" name="フローチャート: 判断 11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152099</xdr:rowOff>
    </xdr:from>
    <xdr:to>
      <xdr:col>55</xdr:col>
      <xdr:colOff>50800</xdr:colOff>
      <xdr:row>40</xdr:row>
      <xdr:rowOff>82249</xdr:rowOff>
    </xdr:to>
    <xdr:sp macro="" textlink="">
      <xdr:nvSpPr>
        <xdr:cNvPr id="119" name="楕円 118"/>
        <xdr:cNvSpPr/>
      </xdr:nvSpPr>
      <xdr:spPr>
        <a:xfrm>
          <a:off x="10426700" y="683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3526</xdr:rowOff>
    </xdr:from>
    <xdr:ext cx="534377" cy="259045"/>
    <xdr:sp macro="" textlink="">
      <xdr:nvSpPr>
        <xdr:cNvPr id="120" name="【道路】&#10;一人当たり延長該当値テキスト"/>
        <xdr:cNvSpPr txBox="1"/>
      </xdr:nvSpPr>
      <xdr:spPr>
        <a:xfrm>
          <a:off x="10515600" y="66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5658</xdr:rowOff>
    </xdr:from>
    <xdr:to>
      <xdr:col>36</xdr:col>
      <xdr:colOff>165100</xdr:colOff>
      <xdr:row>40</xdr:row>
      <xdr:rowOff>107258</xdr:rowOff>
    </xdr:to>
    <xdr:sp macro="" textlink="">
      <xdr:nvSpPr>
        <xdr:cNvPr id="121" name="楕円 120"/>
        <xdr:cNvSpPr/>
      </xdr:nvSpPr>
      <xdr:spPr>
        <a:xfrm>
          <a:off x="6921500" y="68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22"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3"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24"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25"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123785</xdr:rowOff>
    </xdr:from>
    <xdr:ext cx="534377" cy="259045"/>
    <xdr:sp macro="" textlink="">
      <xdr:nvSpPr>
        <xdr:cNvPr id="126" name="n_4mainValue【道路】&#10;一人当たり延長"/>
        <xdr:cNvSpPr txBox="1"/>
      </xdr:nvSpPr>
      <xdr:spPr>
        <a:xfrm>
          <a:off x="6705111" y="66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0" name="直線コネクタ 14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5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4" name="直線コネクタ 15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6" name="フローチャート: 判断 15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7" name="フローチャート: 判断 15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8" name="フローチャート: 判断 15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9" name="フローチャート: 判断 15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0" name="フローチャート: 判断 15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66" name="楕円 165"/>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135907</xdr:rowOff>
    </xdr:from>
    <xdr:ext cx="405111" cy="259045"/>
    <xdr:sp macro="" textlink="">
      <xdr:nvSpPr>
        <xdr:cNvPr id="167" name="【橋りょう・トンネル】&#10;有形固定資産減価償却率該当値テキスト"/>
        <xdr:cNvSpPr txBox="1"/>
      </xdr:nvSpPr>
      <xdr:spPr>
        <a:xfrm>
          <a:off x="4673600"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88282</xdr:rowOff>
    </xdr:from>
    <xdr:ext cx="405111" cy="259045"/>
    <xdr:sp macro="" textlink="">
      <xdr:nvSpPr>
        <xdr:cNvPr id="16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7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7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93" name="直線コネクタ 192"/>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4"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5" name="直線コネクタ 194"/>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6"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7" name="直線コネクタ 196"/>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198"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9" name="フローチャート: 判断 198"/>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00" name="フローチャート: 判断 199"/>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01" name="フローチャート: 判断 200"/>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02" name="フローチャート: 判断 201"/>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03" name="フローチャート: 判断 202"/>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39563</xdr:rowOff>
    </xdr:from>
    <xdr:to>
      <xdr:col>55</xdr:col>
      <xdr:colOff>50800</xdr:colOff>
      <xdr:row>62</xdr:row>
      <xdr:rowOff>141163</xdr:rowOff>
    </xdr:to>
    <xdr:sp macro="" textlink="">
      <xdr:nvSpPr>
        <xdr:cNvPr id="209" name="楕円 208"/>
        <xdr:cNvSpPr/>
      </xdr:nvSpPr>
      <xdr:spPr>
        <a:xfrm>
          <a:off x="10426700" y="106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17990</xdr:rowOff>
    </xdr:from>
    <xdr:ext cx="599010" cy="259045"/>
    <xdr:sp macro="" textlink="">
      <xdr:nvSpPr>
        <xdr:cNvPr id="210" name="【橋りょう・トンネル】&#10;一人当たり有形固定資産（償却資産）額該当値テキスト"/>
        <xdr:cNvSpPr txBox="1"/>
      </xdr:nvSpPr>
      <xdr:spPr>
        <a:xfrm>
          <a:off x="10515600" y="10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75023</xdr:rowOff>
    </xdr:from>
    <xdr:ext cx="599010" cy="259045"/>
    <xdr:sp macro="" textlink="">
      <xdr:nvSpPr>
        <xdr:cNvPr id="21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1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1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1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7" name="テキスト ボックス 22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5" name="テキスト ボックス 23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7" name="テキスト ボックス 23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9" name="直線コネクタ 23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1" name="直線コネクタ 24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3" name="直線コネクタ 24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44"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5" name="フローチャート: 判断 24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6" name="フローチャート: 判断 24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7" name="フローチャート: 判断 24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8" name="フローチャート: 判断 24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9" name="フローチャート: 判断 24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255" name="楕円 254"/>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256"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53975</xdr:rowOff>
    </xdr:from>
    <xdr:to>
      <xdr:col>6</xdr:col>
      <xdr:colOff>38100</xdr:colOff>
      <xdr:row>84</xdr:row>
      <xdr:rowOff>155575</xdr:rowOff>
    </xdr:to>
    <xdr:sp macro="" textlink="">
      <xdr:nvSpPr>
        <xdr:cNvPr id="257" name="楕円 256"/>
        <xdr:cNvSpPr/>
      </xdr:nvSpPr>
      <xdr:spPr>
        <a:xfrm>
          <a:off x="1079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8"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9"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0"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61"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146702</xdr:rowOff>
    </xdr:from>
    <xdr:ext cx="405111" cy="259045"/>
    <xdr:sp macro="" textlink="">
      <xdr:nvSpPr>
        <xdr:cNvPr id="262" name="n_4mainValue【公営住宅】&#10;有形固定資産減価償却率"/>
        <xdr:cNvSpPr txBox="1"/>
      </xdr:nvSpPr>
      <xdr:spPr>
        <a:xfrm>
          <a:off x="927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6" name="テキスト ボックス 27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8" name="テキスト ボックス 27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0" name="テキスト ボックス 27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84" name="直線コネクタ 283"/>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85"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6" name="直線コネクタ 285"/>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7"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8" name="直線コネクタ 287"/>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289"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90" name="フローチャート: 判断 289"/>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91" name="フローチャート: 判断 290"/>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92" name="フローチャート: 判断 291"/>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93" name="フローチャート: 判断 292"/>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94" name="フローチャート: 判断 293"/>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108869</xdr:rowOff>
    </xdr:from>
    <xdr:to>
      <xdr:col>55</xdr:col>
      <xdr:colOff>50800</xdr:colOff>
      <xdr:row>86</xdr:row>
      <xdr:rowOff>39019</xdr:rowOff>
    </xdr:to>
    <xdr:sp macro="" textlink="">
      <xdr:nvSpPr>
        <xdr:cNvPr id="300" name="楕円 299"/>
        <xdr:cNvSpPr/>
      </xdr:nvSpPr>
      <xdr:spPr>
        <a:xfrm>
          <a:off x="104267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01"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114402</xdr:rowOff>
    </xdr:from>
    <xdr:to>
      <xdr:col>36</xdr:col>
      <xdr:colOff>165100</xdr:colOff>
      <xdr:row>86</xdr:row>
      <xdr:rowOff>44552</xdr:rowOff>
    </xdr:to>
    <xdr:sp macro="" textlink="">
      <xdr:nvSpPr>
        <xdr:cNvPr id="302" name="楕円 301"/>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303"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04"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05"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06"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07" name="n_4mainValue【公営住宅】&#10;一人当たり面積"/>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9" name="直線コネクタ 3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0" name="テキスト ボックス 31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1" name="直線コネクタ 3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2" name="テキスト ボックス 3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3" name="直線コネクタ 3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4" name="テキスト ボックス 3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5" name="直線コネクタ 3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6" name="テキスト ボックス 3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7" name="直線コネクタ 3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8" name="テキスト ボックス 3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9" name="直線コネクタ 3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0" name="テキスト ボックス 32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33" name="直線コネクタ 332"/>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4"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5" name="直線コネクタ 33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36"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37" name="直線コネクタ 336"/>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38"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9" name="フローチャート: 判断 338"/>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40" name="フローチャート: 判断 33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41" name="フローチャート: 判断 340"/>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42" name="フローチャート: 判断 34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43" name="フローチャート: 判断 342"/>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139700</xdr:rowOff>
    </xdr:from>
    <xdr:to>
      <xdr:col>24</xdr:col>
      <xdr:colOff>114300</xdr:colOff>
      <xdr:row>100</xdr:row>
      <xdr:rowOff>69850</xdr:rowOff>
    </xdr:to>
    <xdr:sp macro="" textlink="">
      <xdr:nvSpPr>
        <xdr:cNvPr id="349" name="楕円 348"/>
        <xdr:cNvSpPr/>
      </xdr:nvSpPr>
      <xdr:spPr>
        <a:xfrm>
          <a:off x="4584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92727</xdr:rowOff>
    </xdr:from>
    <xdr:ext cx="340478" cy="259045"/>
    <xdr:sp macro="" textlink="">
      <xdr:nvSpPr>
        <xdr:cNvPr id="350" name="【港湾・漁港】&#10;有形固定資産減価償却率該当値テキスト"/>
        <xdr:cNvSpPr txBox="1"/>
      </xdr:nvSpPr>
      <xdr:spPr>
        <a:xfrm>
          <a:off x="4673600" y="1706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42290</xdr:rowOff>
    </xdr:from>
    <xdr:ext cx="405111" cy="259045"/>
    <xdr:sp macro="" textlink="">
      <xdr:nvSpPr>
        <xdr:cNvPr id="351"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52"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53"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54"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5" name="直線コネクタ 36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66" name="テキスト ボックス 36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7" name="直線コネクタ 36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68" name="テキスト ボックス 36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9" name="直線コネクタ 36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0" name="テキスト ボックス 36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1" name="直線コネクタ 37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2" name="テキスト ボックス 37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3" name="直線コネクタ 3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4" name="テキスト ボックス 37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76" name="直線コネクタ 375"/>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77"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78" name="直線コネクタ 377"/>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379"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380" name="直線コネクタ 379"/>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381"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382" name="フローチャート: 判断 381"/>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383" name="フローチャート: 判断 382"/>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384" name="フローチャート: 判断 383"/>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385" name="フローチャート: 判断 384"/>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386" name="フローチャート: 判断 385"/>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23847</xdr:rowOff>
    </xdr:from>
    <xdr:to>
      <xdr:col>55</xdr:col>
      <xdr:colOff>50800</xdr:colOff>
      <xdr:row>108</xdr:row>
      <xdr:rowOff>125447</xdr:rowOff>
    </xdr:to>
    <xdr:sp macro="" textlink="">
      <xdr:nvSpPr>
        <xdr:cNvPr id="392" name="楕円 391"/>
        <xdr:cNvSpPr/>
      </xdr:nvSpPr>
      <xdr:spPr>
        <a:xfrm>
          <a:off x="104267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110224</xdr:rowOff>
    </xdr:from>
    <xdr:ext cx="469744" cy="259045"/>
    <xdr:sp macro="" textlink="">
      <xdr:nvSpPr>
        <xdr:cNvPr id="393" name="【港湾・漁港】&#10;一人当たり有形固定資産（償却資産）額該当値テキスト"/>
        <xdr:cNvSpPr txBox="1"/>
      </xdr:nvSpPr>
      <xdr:spPr>
        <a:xfrm>
          <a:off x="10515600" y="1845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151630</xdr:rowOff>
    </xdr:from>
    <xdr:ext cx="599010" cy="259045"/>
    <xdr:sp macro="" textlink="">
      <xdr:nvSpPr>
        <xdr:cNvPr id="394"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395"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396"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397"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22" name="直線コネクタ 42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2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26" name="直線コネクタ 42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8" name="フローチャート: 判断 42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29" name="フローチャート: 判断 42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0" name="フローチャート: 判断 42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31" name="フローチャート: 判断 43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32" name="フローチャート: 判断 43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8" name="楕円 437"/>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9"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34925</xdr:rowOff>
    </xdr:from>
    <xdr:to>
      <xdr:col>67</xdr:col>
      <xdr:colOff>101600</xdr:colOff>
      <xdr:row>37</xdr:row>
      <xdr:rowOff>136525</xdr:rowOff>
    </xdr:to>
    <xdr:sp macro="" textlink="">
      <xdr:nvSpPr>
        <xdr:cNvPr id="440" name="楕円 439"/>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4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4"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45" name="n_4mainValue【認定こども園・幼稚園・保育所】&#10;有形固定資産減価償却率"/>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83" name="楕円 482"/>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84" name="【認定こども園・幼稚園・保育所】&#10;一人当たり面積該当値テキスト"/>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45974</xdr:rowOff>
    </xdr:from>
    <xdr:to>
      <xdr:col>98</xdr:col>
      <xdr:colOff>38100</xdr:colOff>
      <xdr:row>38</xdr:row>
      <xdr:rowOff>147574</xdr:rowOff>
    </xdr:to>
    <xdr:sp macro="" textlink="">
      <xdr:nvSpPr>
        <xdr:cNvPr id="485" name="楕円 484"/>
        <xdr:cNvSpPr/>
      </xdr:nvSpPr>
      <xdr:spPr>
        <a:xfrm>
          <a:off x="18605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8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8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89"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490" name="n_4mainValue【認定こども園・幼稚園・保育所】&#10;一人当たり面積"/>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2" name="直線コネクタ 5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3" name="テキスト ボックス 50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4" name="直線コネクタ 5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5" name="テキスト ボックス 5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6" name="直線コネクタ 5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7" name="テキスト ボックス 5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8" name="直線コネクタ 5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9" name="テキスト ボックス 5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0" name="直線コネクタ 5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1" name="テキスト ボックス 5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3" name="テキスト ボックス 51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15" name="直線コネクタ 51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1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17" name="直線コネクタ 51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9" name="直線コネクタ 51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2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21" name="フローチャート: 判断 52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2" name="フローチャート: 判断 52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23" name="フローチャート: 判断 52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24" name="フローチャート: 判断 52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25" name="フローチャート: 判断 52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31" name="楕円 530"/>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532" name="【学校施設】&#10;有形固定資産減価償却率該当値テキスト"/>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76835</xdr:rowOff>
    </xdr:from>
    <xdr:to>
      <xdr:col>67</xdr:col>
      <xdr:colOff>101600</xdr:colOff>
      <xdr:row>61</xdr:row>
      <xdr:rowOff>6985</xdr:rowOff>
    </xdr:to>
    <xdr:sp macro="" textlink="">
      <xdr:nvSpPr>
        <xdr:cNvPr id="533" name="楕円 532"/>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34"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35"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36"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37"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38"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62" name="直線コネクタ 56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6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64" name="直線コネクタ 56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6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66" name="直線コネクタ 56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6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8" name="フローチャート: 判断 56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9" name="フローチャート: 判断 56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0" name="フローチャート: 判断 56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1" name="フローチャート: 判断 57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72" name="フローチャート: 判断 57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578" name="楕円 577"/>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579" name="【学校施設】&#10;一人当たり面積該当値テキスト"/>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104648</xdr:rowOff>
    </xdr:from>
    <xdr:to>
      <xdr:col>98</xdr:col>
      <xdr:colOff>38100</xdr:colOff>
      <xdr:row>62</xdr:row>
      <xdr:rowOff>34798</xdr:rowOff>
    </xdr:to>
    <xdr:sp macro="" textlink="">
      <xdr:nvSpPr>
        <xdr:cNvPr id="580" name="楕円 579"/>
        <xdr:cNvSpPr/>
      </xdr:nvSpPr>
      <xdr:spPr>
        <a:xfrm>
          <a:off x="18605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8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25925</xdr:rowOff>
    </xdr:from>
    <xdr:ext cx="469744" cy="259045"/>
    <xdr:sp macro="" textlink="">
      <xdr:nvSpPr>
        <xdr:cNvPr id="585" name="n_4mainValue【学校施設】&#10;一人当たり面積"/>
        <xdr:cNvSpPr txBox="1"/>
      </xdr:nvSpPr>
      <xdr:spPr>
        <a:xfrm>
          <a:off x="184214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27" name="楕円 62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2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2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32"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54" name="直線コネクタ 65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6" name="直線コネクタ 65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5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58" name="直線コネクタ 65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5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0" name="フローチャート: 判断 65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61" name="フローチャート: 判断 66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62" name="フローチャート: 判断 66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63" name="フローチャート: 判断 66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64" name="フローチャート: 判断 66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49022</xdr:rowOff>
    </xdr:from>
    <xdr:to>
      <xdr:col>98</xdr:col>
      <xdr:colOff>38100</xdr:colOff>
      <xdr:row>85</xdr:row>
      <xdr:rowOff>150622</xdr:rowOff>
    </xdr:to>
    <xdr:sp macro="" textlink="">
      <xdr:nvSpPr>
        <xdr:cNvPr id="670" name="楕円 669"/>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671"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7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7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7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75"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6" name="テキスト ボックス 6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8" name="テキスト ボックス 68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8" name="テキスト ボックス 69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01" name="直線コネクタ 70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3" name="直線コネクタ 70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0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05" name="直線コネクタ 70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06"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07" name="フローチャート: 判断 70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08" name="フローチャート: 判断 70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09" name="フローチャート: 判断 70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10" name="フローチャート: 判断 70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11" name="フローチャート: 判断 710"/>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717" name="楕円 716"/>
        <xdr:cNvSpPr/>
      </xdr:nvSpPr>
      <xdr:spPr>
        <a:xfrm>
          <a:off x="16268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718" name="【公民館】&#10;有形固定資産減価償却率該当値テキスト"/>
        <xdr:cNvSpPr txBox="1"/>
      </xdr:nvSpPr>
      <xdr:spPr>
        <a:xfrm>
          <a:off x="16357600"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38463</xdr:rowOff>
    </xdr:from>
    <xdr:to>
      <xdr:col>67</xdr:col>
      <xdr:colOff>101600</xdr:colOff>
      <xdr:row>106</xdr:row>
      <xdr:rowOff>140063</xdr:rowOff>
    </xdr:to>
    <xdr:sp macro="" textlink="">
      <xdr:nvSpPr>
        <xdr:cNvPr id="719" name="楕円 718"/>
        <xdr:cNvSpPr/>
      </xdr:nvSpPr>
      <xdr:spPr>
        <a:xfrm>
          <a:off x="1276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720"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21"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22"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23"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131190</xdr:rowOff>
    </xdr:from>
    <xdr:ext cx="405111" cy="259045"/>
    <xdr:sp macro="" textlink="">
      <xdr:nvSpPr>
        <xdr:cNvPr id="724" name="n_4mainValue【公民館】&#10;有形固定資産減価償却率"/>
        <xdr:cNvSpPr txBox="1"/>
      </xdr:nvSpPr>
      <xdr:spPr>
        <a:xfrm>
          <a:off x="12611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50" name="直線コネクタ 74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5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52" name="直線コネクタ 75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5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54" name="直線コネクタ 75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5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56" name="フローチャート: 判断 75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57" name="フローチャート: 判断 75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9" name="フローチャート: 判断 75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60" name="フローチャート: 判断 759"/>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766" name="楕円 765"/>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767" name="【公民館】&#10;一人当たり面積該当値テキスト"/>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87449</xdr:rowOff>
    </xdr:from>
    <xdr:to>
      <xdr:col>98</xdr:col>
      <xdr:colOff>38100</xdr:colOff>
      <xdr:row>106</xdr:row>
      <xdr:rowOff>17599</xdr:rowOff>
    </xdr:to>
    <xdr:sp macro="" textlink="">
      <xdr:nvSpPr>
        <xdr:cNvPr id="768" name="楕円 767"/>
        <xdr:cNvSpPr/>
      </xdr:nvSpPr>
      <xdr:spPr>
        <a:xfrm>
          <a:off x="18605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769"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0"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71"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772"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34126</xdr:rowOff>
    </xdr:from>
    <xdr:ext cx="469744" cy="259045"/>
    <xdr:sp macro="" textlink="">
      <xdr:nvSpPr>
        <xdr:cNvPr id="773" name="n_4mainValue【公民館】&#10;一人当たり面積"/>
        <xdr:cNvSpPr txBox="1"/>
      </xdr:nvSpPr>
      <xdr:spPr>
        <a:xfrm>
          <a:off x="18421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低いのは道路、橋りょう・トンネル及び港湾・漁港であるが、道路については、供用開始年月日が不明なものについて、市町村合併時の平成１７年を供用開始としており、結果的に低い状況となっている。橋りょう・トンネル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基の橋りょうが、全体取得価格の約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年以内の改修工事のみ固定資産台帳に計上したことから、償却率が低く算定されている。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方、認定こども園・幼稚園・保育園及び学校施設は、建設から３０年以上経過したものが多く、類似団体平均を上回っている。今後、児童・生徒数の減少に伴う保育・教育施設の統廃合を視野に入れた認定こども園や小中学校の建設事業を予定していることから、償却率が減少することが見込まれる。公営住宅は、類似団体平均を大きく上回っているが、これは昭和４０年～５０年代に建築された住宅が多いことが要因となっている。今後は住宅需要の動向等を見極めながら、住宅マスタープランに基づく住宅の建替えや用途廃止について検討していく。公民館についても、建設から３０年以上経過した施設が多いため類似団体平均と比較して高い水準にある。今後は施設の利用状況等を踏まえ、集約化について検討していく。</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26,886
26,836
241.09
15,472,966
15,080,027
391,575
10,110,377
14,370,854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72390</xdr:rowOff>
    </xdr:from>
    <xdr:to>
      <xdr:col>24</xdr:col>
      <xdr:colOff>114300</xdr:colOff>
      <xdr:row>40</xdr:row>
      <xdr:rowOff>2540</xdr:rowOff>
    </xdr:to>
    <xdr:sp macro="" textlink="">
      <xdr:nvSpPr>
        <xdr:cNvPr id="72" name="楕円 71"/>
        <xdr:cNvSpPr/>
      </xdr:nvSpPr>
      <xdr:spPr>
        <a:xfrm>
          <a:off x="45847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50817</xdr:rowOff>
    </xdr:from>
    <xdr:ext cx="405111" cy="259045"/>
    <xdr:sp macro="" textlink="">
      <xdr:nvSpPr>
        <xdr:cNvPr id="73" name="【図書館】&#10;有形固定資産減価償却率該当値テキスト"/>
        <xdr:cNvSpPr txBox="1"/>
      </xdr:nvSpPr>
      <xdr:spPr>
        <a:xfrm>
          <a:off x="4673600"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139700</xdr:rowOff>
    </xdr:from>
    <xdr:to>
      <xdr:col>6</xdr:col>
      <xdr:colOff>38100</xdr:colOff>
      <xdr:row>39</xdr:row>
      <xdr:rowOff>69850</xdr:rowOff>
    </xdr:to>
    <xdr:sp macro="" textlink="">
      <xdr:nvSpPr>
        <xdr:cNvPr id="74" name="楕円 73"/>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5"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6"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7"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8"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79"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3" name="直線コネクタ 10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5" name="直線コネクタ 10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7" name="直線コネクタ 10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0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9" name="フローチャート: 判断 10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0" name="フローチャート: 判断 10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1" name="フローチャート: 判断 11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2" name="フローチャート: 判断 11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3" name="フローチャート: 判断 11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19" name="楕円 118"/>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20" name="【図書館】&#10;一人当たり面積該当値テキスト"/>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82550</xdr:rowOff>
    </xdr:from>
    <xdr:to>
      <xdr:col>36</xdr:col>
      <xdr:colOff>165100</xdr:colOff>
      <xdr:row>42</xdr:row>
      <xdr:rowOff>12700</xdr:rowOff>
    </xdr:to>
    <xdr:sp macro="" textlink="">
      <xdr:nvSpPr>
        <xdr:cNvPr id="121" name="楕円 120"/>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2"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3"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4"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5"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26"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1" name="直線コネクタ 15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5" name="直線コネクタ 15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7" name="フローチャート: 判断 15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8" name="フローチャート: 判断 15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9" name="フローチャート: 判断 15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0" name="フローチャート: 判断 15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1" name="フローチャート: 判断 16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67" name="楕円 166"/>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68" name="【体育館・プール】&#10;有形固定資産減価償却率該当値テキスト"/>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137795</xdr:rowOff>
    </xdr:from>
    <xdr:to>
      <xdr:col>6</xdr:col>
      <xdr:colOff>38100</xdr:colOff>
      <xdr:row>58</xdr:row>
      <xdr:rowOff>67945</xdr:rowOff>
    </xdr:to>
    <xdr:sp macro="" textlink="">
      <xdr:nvSpPr>
        <xdr:cNvPr id="169" name="楕円 168"/>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70"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71"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2"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73"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84472</xdr:rowOff>
    </xdr:from>
    <xdr:ext cx="405111" cy="259045"/>
    <xdr:sp macro="" textlink="">
      <xdr:nvSpPr>
        <xdr:cNvPr id="174" name="n_4mainValue【体育館・プール】&#10;有形固定資産減価償却率"/>
        <xdr:cNvSpPr txBox="1"/>
      </xdr:nvSpPr>
      <xdr:spPr>
        <a:xfrm>
          <a:off x="927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6" name="テキスト ボックス 18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8" name="テキスト ボックス 18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0" name="テキスト ボックス 18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2" name="テキスト ボックス 19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6" name="直線コネクタ 19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8" name="直線コネクタ 19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00" name="直線コネクタ 19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0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02" name="フローチャート: 判断 20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03" name="フローチャート: 判断 20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4" name="フローチャート: 判断 20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05" name="フローチャート: 判断 20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06" name="フローチャート: 判断 20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68072</xdr:rowOff>
    </xdr:from>
    <xdr:to>
      <xdr:col>55</xdr:col>
      <xdr:colOff>50800</xdr:colOff>
      <xdr:row>61</xdr:row>
      <xdr:rowOff>169672</xdr:rowOff>
    </xdr:to>
    <xdr:sp macro="" textlink="">
      <xdr:nvSpPr>
        <xdr:cNvPr id="212" name="楕円 211"/>
        <xdr:cNvSpPr/>
      </xdr:nvSpPr>
      <xdr:spPr>
        <a:xfrm>
          <a:off x="10426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90949</xdr:rowOff>
    </xdr:from>
    <xdr:ext cx="469744" cy="259045"/>
    <xdr:sp macro="" textlink="">
      <xdr:nvSpPr>
        <xdr:cNvPr id="213" name="【体育館・プール】&#10;一人当たり面積該当値テキスト"/>
        <xdr:cNvSpPr txBox="1"/>
      </xdr:nvSpPr>
      <xdr:spPr>
        <a:xfrm>
          <a:off x="105156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85903</xdr:rowOff>
    </xdr:from>
    <xdr:to>
      <xdr:col>36</xdr:col>
      <xdr:colOff>165100</xdr:colOff>
      <xdr:row>63</xdr:row>
      <xdr:rowOff>16053</xdr:rowOff>
    </xdr:to>
    <xdr:sp macro="" textlink="">
      <xdr:nvSpPr>
        <xdr:cNvPr id="214" name="楕円 213"/>
        <xdr:cNvSpPr/>
      </xdr:nvSpPr>
      <xdr:spPr>
        <a:xfrm>
          <a:off x="6921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15"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6"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17"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18"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32580</xdr:rowOff>
    </xdr:from>
    <xdr:ext cx="469744" cy="259045"/>
    <xdr:sp macro="" textlink="">
      <xdr:nvSpPr>
        <xdr:cNvPr id="219" name="n_4mainValue【体育館・プール】&#10;一人当たり面積"/>
        <xdr:cNvSpPr txBox="1"/>
      </xdr:nvSpPr>
      <xdr:spPr>
        <a:xfrm>
          <a:off x="6737427" y="104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0" name="テキスト ボックス 22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2" name="テキスト ボックス 23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2" name="テキスト ボックス 24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44" name="直線コネクタ 24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6" name="直線コネクタ 24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8" name="直線コネクタ 24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4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50" name="フローチャート: 判断 24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51" name="フローチャート: 判断 25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52" name="フローチャート: 判断 25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53" name="フローチャート: 判断 25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54" name="フローチャート: 判断 25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0" name="楕円 259"/>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61"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57786</xdr:rowOff>
    </xdr:from>
    <xdr:to>
      <xdr:col>6</xdr:col>
      <xdr:colOff>38100</xdr:colOff>
      <xdr:row>83</xdr:row>
      <xdr:rowOff>159386</xdr:rowOff>
    </xdr:to>
    <xdr:sp macro="" textlink="">
      <xdr:nvSpPr>
        <xdr:cNvPr id="262" name="楕円 261"/>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6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6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6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66"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267" name="n_4mainValue【福祉施設】&#10;有形固定資産減価償却率"/>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91" name="直線コネクタ 29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3" name="直線コネクタ 29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9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95" name="直線コネクタ 29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9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97" name="フローチャート: 判断 29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98" name="フローチャート: 判断 29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99" name="フローチャート: 判断 29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00" name="フローチャート: 判断 29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01" name="フローチャート: 判断 30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26670</xdr:rowOff>
    </xdr:from>
    <xdr:to>
      <xdr:col>55</xdr:col>
      <xdr:colOff>50800</xdr:colOff>
      <xdr:row>86</xdr:row>
      <xdr:rowOff>128270</xdr:rowOff>
    </xdr:to>
    <xdr:sp macro="" textlink="">
      <xdr:nvSpPr>
        <xdr:cNvPr id="307" name="楕円 306"/>
        <xdr:cNvSpPr/>
      </xdr:nvSpPr>
      <xdr:spPr>
        <a:xfrm>
          <a:off x="104267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113047</xdr:rowOff>
    </xdr:from>
    <xdr:ext cx="469744" cy="259045"/>
    <xdr:sp macro="" textlink="">
      <xdr:nvSpPr>
        <xdr:cNvPr id="308" name="【福祉施設】&#10;一人当たり面積該当値テキスト"/>
        <xdr:cNvSpPr txBox="1"/>
      </xdr:nvSpPr>
      <xdr:spPr>
        <a:xfrm>
          <a:off x="10515600"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116839</xdr:rowOff>
    </xdr:from>
    <xdr:to>
      <xdr:col>36</xdr:col>
      <xdr:colOff>165100</xdr:colOff>
      <xdr:row>86</xdr:row>
      <xdr:rowOff>46989</xdr:rowOff>
    </xdr:to>
    <xdr:sp macro="" textlink="">
      <xdr:nvSpPr>
        <xdr:cNvPr id="309" name="楕円 308"/>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1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1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1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1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14" name="n_4mainValue【福祉施設】&#10;一人当たり面積"/>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7" name="テキスト ボックス 32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35" name="テキスト ボックス 33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38" name="直線コネクタ 33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3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0" name="直線コネクタ 33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4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44" name="フローチャート: 判断 34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45" name="フローチャート: 判断 34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46" name="フローチャート: 判断 34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47" name="フローチャート: 判断 34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48" name="フローチャート: 判断 34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41911</xdr:rowOff>
    </xdr:from>
    <xdr:to>
      <xdr:col>24</xdr:col>
      <xdr:colOff>114300</xdr:colOff>
      <xdr:row>105</xdr:row>
      <xdr:rowOff>143511</xdr:rowOff>
    </xdr:to>
    <xdr:sp macro="" textlink="">
      <xdr:nvSpPr>
        <xdr:cNvPr id="354" name="楕円 353"/>
        <xdr:cNvSpPr/>
      </xdr:nvSpPr>
      <xdr:spPr>
        <a:xfrm>
          <a:off x="4584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20338</xdr:rowOff>
    </xdr:from>
    <xdr:ext cx="405111" cy="259045"/>
    <xdr:sp macro="" textlink="">
      <xdr:nvSpPr>
        <xdr:cNvPr id="355" name="【市民会館】&#10;有形固定資産減価償却率該当値テキスト"/>
        <xdr:cNvSpPr txBox="1"/>
      </xdr:nvSpPr>
      <xdr:spPr>
        <a:xfrm>
          <a:off x="4673600"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140970</xdr:rowOff>
    </xdr:from>
    <xdr:to>
      <xdr:col>6</xdr:col>
      <xdr:colOff>38100</xdr:colOff>
      <xdr:row>105</xdr:row>
      <xdr:rowOff>71120</xdr:rowOff>
    </xdr:to>
    <xdr:sp macro="" textlink="">
      <xdr:nvSpPr>
        <xdr:cNvPr id="356" name="楕円 355"/>
        <xdr:cNvSpPr/>
      </xdr:nvSpPr>
      <xdr:spPr>
        <a:xfrm>
          <a:off x="1079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57"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58"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59"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60"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62247</xdr:rowOff>
    </xdr:from>
    <xdr:ext cx="405111" cy="259045"/>
    <xdr:sp macro="" textlink="">
      <xdr:nvSpPr>
        <xdr:cNvPr id="361" name="n_4mainValue【市民会館】&#10;有形固定資産減価償却率"/>
        <xdr:cNvSpPr txBox="1"/>
      </xdr:nvSpPr>
      <xdr:spPr>
        <a:xfrm>
          <a:off x="927744" y="180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85" name="直線コネクタ 38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8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87" name="直線コネクタ 38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8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89" name="直線コネクタ 38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9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91" name="フローチャート: 判断 39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92" name="フローチャート: 判断 39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93" name="フローチャート: 判断 39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94" name="フローチャート: 判断 39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95" name="フローチャート: 判断 39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01" name="楕円 400"/>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122572</xdr:rowOff>
    </xdr:from>
    <xdr:ext cx="469744" cy="259045"/>
    <xdr:sp macro="" textlink="">
      <xdr:nvSpPr>
        <xdr:cNvPr id="402" name="【市民会館】&#10;一人当たり面積該当値テキスト"/>
        <xdr:cNvSpPr txBox="1"/>
      </xdr:nvSpPr>
      <xdr:spPr>
        <a:xfrm>
          <a:off x="10515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132080</xdr:rowOff>
    </xdr:from>
    <xdr:to>
      <xdr:col>36</xdr:col>
      <xdr:colOff>165100</xdr:colOff>
      <xdr:row>106</xdr:row>
      <xdr:rowOff>62230</xdr:rowOff>
    </xdr:to>
    <xdr:sp macro="" textlink="">
      <xdr:nvSpPr>
        <xdr:cNvPr id="403" name="楕円 402"/>
        <xdr:cNvSpPr/>
      </xdr:nvSpPr>
      <xdr:spPr>
        <a:xfrm>
          <a:off x="692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04"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05"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06"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07"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78757</xdr:rowOff>
    </xdr:from>
    <xdr:ext cx="469744" cy="259045"/>
    <xdr:sp macro="" textlink="">
      <xdr:nvSpPr>
        <xdr:cNvPr id="408" name="n_4mainValue【市民会館】&#10;一人当たり面積"/>
        <xdr:cNvSpPr txBox="1"/>
      </xdr:nvSpPr>
      <xdr:spPr>
        <a:xfrm>
          <a:off x="6737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1" name="テキスト ボックス 42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1" name="テキスト ボックス 43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33" name="直線コネクタ 43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3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5" name="直線コネクタ 43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3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37" name="直線コネクタ 43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3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39" name="フローチャート: 判断 43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40" name="フローチャート: 判断 43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41" name="フローチャート: 判断 44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42" name="フローチャート: 判断 44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43" name="フローチャート: 判断 44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49" name="楕円 448"/>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450"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6350</xdr:rowOff>
    </xdr:from>
    <xdr:to>
      <xdr:col>67</xdr:col>
      <xdr:colOff>101600</xdr:colOff>
      <xdr:row>40</xdr:row>
      <xdr:rowOff>107950</xdr:rowOff>
    </xdr:to>
    <xdr:sp macro="" textlink="">
      <xdr:nvSpPr>
        <xdr:cNvPr id="451" name="楕円 450"/>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52"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53"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5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55"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456" name="n_4mainValue【一般廃棄物処理施設】&#10;有形固定資産減価償却率"/>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8" name="直線コネクタ 47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80" name="直線コネクタ 47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8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82" name="直線コネクタ 48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8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84" name="フローチャート: 判断 48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85" name="フローチャート: 判断 48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86" name="フローチャート: 判断 48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87" name="フローチャート: 判断 48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8" name="フローチャート: 判断 48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77784</xdr:rowOff>
    </xdr:from>
    <xdr:to>
      <xdr:col>116</xdr:col>
      <xdr:colOff>114300</xdr:colOff>
      <xdr:row>42</xdr:row>
      <xdr:rowOff>7934</xdr:rowOff>
    </xdr:to>
    <xdr:sp macro="" textlink="">
      <xdr:nvSpPr>
        <xdr:cNvPr id="494" name="楕円 493"/>
        <xdr:cNvSpPr/>
      </xdr:nvSpPr>
      <xdr:spPr>
        <a:xfrm>
          <a:off x="22110700" y="71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164161</xdr:rowOff>
    </xdr:from>
    <xdr:ext cx="469744" cy="259045"/>
    <xdr:sp macro="" textlink="">
      <xdr:nvSpPr>
        <xdr:cNvPr id="495" name="【一般廃棄物処理施設】&#10;一人当たり有形固定資産（償却資産）額該当値テキスト"/>
        <xdr:cNvSpPr txBox="1"/>
      </xdr:nvSpPr>
      <xdr:spPr>
        <a:xfrm>
          <a:off x="22199600" y="702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56302</xdr:rowOff>
    </xdr:from>
    <xdr:to>
      <xdr:col>98</xdr:col>
      <xdr:colOff>38100</xdr:colOff>
      <xdr:row>41</xdr:row>
      <xdr:rowOff>157902</xdr:rowOff>
    </xdr:to>
    <xdr:sp macro="" textlink="">
      <xdr:nvSpPr>
        <xdr:cNvPr id="496" name="楕円 495"/>
        <xdr:cNvSpPr/>
      </xdr:nvSpPr>
      <xdr:spPr>
        <a:xfrm>
          <a:off x="18605500" y="70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9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9"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0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149029</xdr:rowOff>
    </xdr:from>
    <xdr:ext cx="534377" cy="259045"/>
    <xdr:sp macro="" textlink="">
      <xdr:nvSpPr>
        <xdr:cNvPr id="501" name="n_4mainValue【一般廃棄物処理施設】&#10;一人当たり有形固定資産（償却資産）額"/>
        <xdr:cNvSpPr txBox="1"/>
      </xdr:nvSpPr>
      <xdr:spPr>
        <a:xfrm>
          <a:off x="18389111" y="7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7" name="直線コネクタ 5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1" name="直線コネクタ 5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3" name="フローチャート: 判断 5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4" name="フローチャート: 判断 5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5" name="フローチャート: 判断 5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6" name="フローチャート: 判断 5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7" name="フローチャート: 判断 5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43" name="楕円 542"/>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544" name="【保健センター・保健所】&#10;有形固定資産減価償却率該当値テキスト"/>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163104</xdr:rowOff>
    </xdr:from>
    <xdr:to>
      <xdr:col>67</xdr:col>
      <xdr:colOff>101600</xdr:colOff>
      <xdr:row>59</xdr:row>
      <xdr:rowOff>93254</xdr:rowOff>
    </xdr:to>
    <xdr:sp macro="" textlink="">
      <xdr:nvSpPr>
        <xdr:cNvPr id="545" name="楕円 544"/>
        <xdr:cNvSpPr/>
      </xdr:nvSpPr>
      <xdr:spPr>
        <a:xfrm>
          <a:off x="12763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46"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4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4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49"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109781</xdr:rowOff>
    </xdr:from>
    <xdr:ext cx="405111" cy="259045"/>
    <xdr:sp macro="" textlink="">
      <xdr:nvSpPr>
        <xdr:cNvPr id="550" name="n_4mainValue【保健センター・保健所】&#10;有形固定資産減価償却率"/>
        <xdr:cNvSpPr txBox="1"/>
      </xdr:nvSpPr>
      <xdr:spPr>
        <a:xfrm>
          <a:off x="12611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74" name="直線コネクタ 57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6" name="直線コネクタ 57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8" name="直線コネクタ 57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80" name="フローチャート: 判断 57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1" name="フローチャート: 判断 58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2" name="フローチャート: 判断 58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3" name="フローチャート: 判断 58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84" name="フローチャート: 判断 58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90" name="楕円 589"/>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591" name="【保健センター・保健所】&#10;一人当たり面積該当値テキスト"/>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44450</xdr:rowOff>
    </xdr:from>
    <xdr:to>
      <xdr:col>98</xdr:col>
      <xdr:colOff>38100</xdr:colOff>
      <xdr:row>62</xdr:row>
      <xdr:rowOff>146050</xdr:rowOff>
    </xdr:to>
    <xdr:sp macro="" textlink="">
      <xdr:nvSpPr>
        <xdr:cNvPr id="592" name="楕円 591"/>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93"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94"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95"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596"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97" name="n_4main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3" name="直線コネクタ 62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2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7" name="直線コネクタ 62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9" name="フローチャート: 判断 62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0" name="フローチャート: 判断 62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1" name="フローチャート: 判断 63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2" name="フローチャート: 判断 63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33" name="フローチャート: 判断 63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39" name="楕円 638"/>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640" name="【消防施設】&#10;有形固定資産減価償却率該当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104866</xdr:rowOff>
    </xdr:from>
    <xdr:to>
      <xdr:col>67</xdr:col>
      <xdr:colOff>101600</xdr:colOff>
      <xdr:row>86</xdr:row>
      <xdr:rowOff>35016</xdr:rowOff>
    </xdr:to>
    <xdr:sp macro="" textlink="">
      <xdr:nvSpPr>
        <xdr:cNvPr id="641" name="楕円 640"/>
        <xdr:cNvSpPr/>
      </xdr:nvSpPr>
      <xdr:spPr>
        <a:xfrm>
          <a:off x="12763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64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26143</xdr:rowOff>
    </xdr:from>
    <xdr:ext cx="405111" cy="259045"/>
    <xdr:sp macro="" textlink="">
      <xdr:nvSpPr>
        <xdr:cNvPr id="646" name="n_4mainValue【消防施設】&#10;有形固定資産減価償却率"/>
        <xdr:cNvSpPr txBox="1"/>
      </xdr:nvSpPr>
      <xdr:spPr>
        <a:xfrm>
          <a:off x="12611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8" name="直線コネクタ 66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70" name="直線コネクタ 66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2" name="直線コネクタ 67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4" name="フローチャート: 判断 67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5" name="フローチャート: 判断 67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6" name="フローチャート: 判断 67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7" name="フローチャート: 判断 67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8" name="フローチャート: 判断 67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92914</xdr:rowOff>
    </xdr:from>
    <xdr:to>
      <xdr:col>116</xdr:col>
      <xdr:colOff>114300</xdr:colOff>
      <xdr:row>86</xdr:row>
      <xdr:rowOff>23064</xdr:rowOff>
    </xdr:to>
    <xdr:sp macro="" textlink="">
      <xdr:nvSpPr>
        <xdr:cNvPr id="684" name="楕円 683"/>
        <xdr:cNvSpPr/>
      </xdr:nvSpPr>
      <xdr:spPr>
        <a:xfrm>
          <a:off x="22110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10991</xdr:rowOff>
    </xdr:from>
    <xdr:ext cx="469744" cy="259045"/>
    <xdr:sp macro="" textlink="">
      <xdr:nvSpPr>
        <xdr:cNvPr id="685" name="【消防施設】&#10;一人当たり面積該当値テキスト"/>
        <xdr:cNvSpPr txBox="1"/>
      </xdr:nvSpPr>
      <xdr:spPr>
        <a:xfrm>
          <a:off x="22199600" y="145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99313</xdr:rowOff>
    </xdr:from>
    <xdr:to>
      <xdr:col>98</xdr:col>
      <xdr:colOff>38100</xdr:colOff>
      <xdr:row>86</xdr:row>
      <xdr:rowOff>29463</xdr:rowOff>
    </xdr:to>
    <xdr:sp macro="" textlink="">
      <xdr:nvSpPr>
        <xdr:cNvPr id="686" name="楕円 685"/>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687"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88"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89"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90"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91" name="n_4main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17" name="直線コネクタ 71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1" name="直線コネクタ 72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3" name="フローチャート: 判断 72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4" name="フローチャート: 判断 72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5" name="フローチャート: 判断 72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6" name="フローチャート: 判断 72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27" name="フローチャート: 判断 72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33" name="楕円 732"/>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34"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89081</xdr:rowOff>
    </xdr:from>
    <xdr:to>
      <xdr:col>67</xdr:col>
      <xdr:colOff>101600</xdr:colOff>
      <xdr:row>106</xdr:row>
      <xdr:rowOff>19231</xdr:rowOff>
    </xdr:to>
    <xdr:sp macro="" textlink="">
      <xdr:nvSpPr>
        <xdr:cNvPr id="735" name="楕円 734"/>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73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3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3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3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740" name="n_4mainValue【庁舎】&#10;有形固定資産減価償却率"/>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66" name="直線コネクタ 76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6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68" name="直線コネクタ 76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6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70" name="直線コネクタ 76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7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72" name="フローチャート: 判断 77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73" name="フローチャート: 判断 77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74" name="フローチャート: 判断 77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75" name="フローチャート: 判断 77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76" name="フローチャート: 判断 77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64588</xdr:rowOff>
    </xdr:from>
    <xdr:to>
      <xdr:col>116</xdr:col>
      <xdr:colOff>114300</xdr:colOff>
      <xdr:row>103</xdr:row>
      <xdr:rowOff>166188</xdr:rowOff>
    </xdr:to>
    <xdr:sp macro="" textlink="">
      <xdr:nvSpPr>
        <xdr:cNvPr id="782" name="楕円 781"/>
        <xdr:cNvSpPr/>
      </xdr:nvSpPr>
      <xdr:spPr>
        <a:xfrm>
          <a:off x="22110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87465</xdr:rowOff>
    </xdr:from>
    <xdr:ext cx="469744" cy="259045"/>
    <xdr:sp macro="" textlink="">
      <xdr:nvSpPr>
        <xdr:cNvPr id="783" name="【庁舎】&#10;一人当たり面積該当値テキスト"/>
        <xdr:cNvSpPr txBox="1"/>
      </xdr:nvSpPr>
      <xdr:spPr>
        <a:xfrm>
          <a:off x="22199600" y="17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58057</xdr:rowOff>
    </xdr:from>
    <xdr:to>
      <xdr:col>98</xdr:col>
      <xdr:colOff>38100</xdr:colOff>
      <xdr:row>105</xdr:row>
      <xdr:rowOff>159657</xdr:rowOff>
    </xdr:to>
    <xdr:sp macro="" textlink="">
      <xdr:nvSpPr>
        <xdr:cNvPr id="784" name="楕円 783"/>
        <xdr:cNvSpPr/>
      </xdr:nvSpPr>
      <xdr:spPr>
        <a:xfrm>
          <a:off x="18605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785"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86"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87"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788"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4734</xdr:rowOff>
    </xdr:from>
    <xdr:ext cx="469744" cy="259045"/>
    <xdr:sp macro="" textlink="">
      <xdr:nvSpPr>
        <xdr:cNvPr id="789" name="n_4mainValue【庁舎】&#10;一人当たり面積"/>
        <xdr:cNvSpPr txBox="1"/>
      </xdr:nvSpPr>
      <xdr:spPr>
        <a:xfrm>
          <a:off x="18421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図書館は市内に１施設のみであるが、建設から４０年以上経過しているため、類似団体平均と比較して償却率が非常に高くなっている。今後は、施設の長寿命化を図り、維持管理に努めていく。一般廃棄物処理施設については、７８．５％となっており、昭和５０年代に建設され、現在では稼働していない廃棄物焼却施設が比率を引き上げる要因となっている。今後は、施設の解体や活用方法について検討していく。体育館・プール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に建設した総合体育館が含まれているため、類似団体平均を若干下回っているものの、建設から３、４０年以上経過した体育館等が多く老朽化が進んでいる。今後は施設の利用状況等を踏まえ、解体や集約化について検討していく。福祉施設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年度と比較すると用途廃止等により減少したものの、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％と類似団体平均を上回っており、昭和５０年代に建設された老人憩いの家などが比率を引き上げる要因となっている。消防施設についても９２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０％と高い数値になっており、昭和３０年代から平成初期に建設された消防器具置場が約５０施設あることから、比率を引き上げる要因となっている。市民会館は７４．８％となっており、コミュニティセンターや文化会館が建設から約４０年経過して老朽化が進んだことが、比率を引き上げる要因となっている。今後は、維持管理の継続による老朽化対策を検討していく。庁舎については、本庁舎が建設後５０年近く経過していることから、償却率が高くなっている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大規模改修を実施するため、今後、減少が見込まれる。今後は公共施設等総合管理計画及び個別施設計画に基づき、施設の予防保全管理による公共施設の長寿命化等を図り、維持管理費の縮減を推進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15472966</v>
      </c>
      <c r="BO4" s="462"/>
      <c r="BP4" s="462"/>
      <c r="BQ4" s="462"/>
      <c r="BR4" s="462"/>
      <c r="BS4" s="462"/>
      <c r="BT4" s="462"/>
      <c r="BU4" s="463"/>
      <c r="BV4" s="461">
        <v>16171195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3.3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15080027</v>
      </c>
      <c r="BO5" s="467"/>
      <c r="BP5" s="467"/>
      <c r="BQ5" s="467"/>
      <c r="BR5" s="467"/>
      <c r="BS5" s="467"/>
      <c r="BT5" s="467"/>
      <c r="BU5" s="468"/>
      <c r="BV5" s="466">
        <v>15804413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94.5</v>
      </c>
      <c r="CU5" s="437"/>
      <c r="CV5" s="437"/>
      <c r="CW5" s="437"/>
      <c r="CX5" s="437"/>
      <c r="CY5" s="437"/>
      <c r="CZ5" s="437"/>
      <c r="DA5" s="438"/>
      <c r="DB5" s="436">
        <v>95.4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392939</v>
      </c>
      <c r="BO6" s="467"/>
      <c r="BP6" s="467"/>
      <c r="BQ6" s="467"/>
      <c r="BR6" s="467"/>
      <c r="BS6" s="467"/>
      <c r="BT6" s="467"/>
      <c r="BU6" s="468"/>
      <c r="BV6" s="466">
        <v>366782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98</v>
      </c>
      <c r="CU6" s="620"/>
      <c r="CV6" s="620"/>
      <c r="CW6" s="620"/>
      <c r="CX6" s="620"/>
      <c r="CY6" s="620"/>
      <c r="CZ6" s="620"/>
      <c r="DA6" s="621"/>
      <c r="DB6" s="619">
        <v>100.1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1364</v>
      </c>
      <c r="BO7" s="467"/>
      <c r="BP7" s="467"/>
      <c r="BQ7" s="467"/>
      <c r="BR7" s="467"/>
      <c r="BS7" s="467"/>
      <c r="BT7" s="467"/>
      <c r="BU7" s="468"/>
      <c r="BV7" s="466">
        <v>28095</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10110377</v>
      </c>
      <c r="CU7" s="467"/>
      <c r="CV7" s="467"/>
      <c r="CW7" s="467"/>
      <c r="CX7" s="467"/>
      <c r="CY7" s="467"/>
      <c r="CZ7" s="467"/>
      <c r="DA7" s="468"/>
      <c r="DB7" s="466">
        <v>10312302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391575</v>
      </c>
      <c r="BO8" s="467"/>
      <c r="BP8" s="467"/>
      <c r="BQ8" s="467"/>
      <c r="BR8" s="467"/>
      <c r="BS8" s="467"/>
      <c r="BT8" s="467"/>
      <c r="BU8" s="468"/>
      <c r="BV8" s="466">
        <v>338687</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28375</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52888</v>
      </c>
      <c r="BO9" s="467"/>
      <c r="BP9" s="467"/>
      <c r="BQ9" s="467"/>
      <c r="BR9" s="467"/>
      <c r="BS9" s="467"/>
      <c r="BT9" s="467"/>
      <c r="BU9" s="468"/>
      <c r="BV9" s="466">
        <v>69905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13</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32294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193466</v>
      </c>
      <c r="BO10" s="467"/>
      <c r="BP10" s="467"/>
      <c r="BQ10" s="467"/>
      <c r="BR10" s="467"/>
      <c r="BS10" s="467"/>
      <c r="BT10" s="467"/>
      <c r="BU10" s="468"/>
      <c r="BV10" s="466">
        <v>314334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237</v>
      </c>
      <c r="BO11" s="467"/>
      <c r="BP11" s="467"/>
      <c r="BQ11" s="467"/>
      <c r="BR11" s="467"/>
      <c r="BS11" s="467"/>
      <c r="BT11" s="467"/>
      <c r="BU11" s="468"/>
      <c r="BV11" s="466">
        <v>231</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26886</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11842</v>
      </c>
      <c r="BO12" s="467"/>
      <c r="BP12" s="467"/>
      <c r="BQ12" s="467"/>
      <c r="BR12" s="467"/>
      <c r="BS12" s="467"/>
      <c r="BT12" s="467"/>
      <c r="BU12" s="468"/>
      <c r="BV12" s="466">
        <v>308600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126</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134</v>
      </c>
      <c r="N13" s="567"/>
      <c r="O13" s="567"/>
      <c r="P13" s="567"/>
      <c r="Q13" s="568"/>
      <c r="R13" s="569">
        <v>26836</v>
      </c>
      <c r="S13" s="570"/>
      <c r="T13" s="570"/>
      <c r="U13" s="570"/>
      <c r="V13" s="571"/>
      <c r="W13" s="557" t="s">
        <v>135</v>
      </c>
      <c r="X13" s="479"/>
      <c r="Y13" s="479"/>
      <c r="Z13" s="479"/>
      <c r="AA13" s="479"/>
      <c r="AB13" s="480"/>
      <c r="AC13" s="442">
        <v>1720</v>
      </c>
      <c r="AD13" s="443"/>
      <c r="AE13" s="443"/>
      <c r="AF13" s="443"/>
      <c r="AG13" s="444"/>
      <c r="AH13" s="442">
        <v>2024</v>
      </c>
      <c r="AI13" s="443"/>
      <c r="AJ13" s="443"/>
      <c r="AK13" s="443"/>
      <c r="AL13" s="445"/>
      <c r="AM13" s="535" t="s">
        <v>136</v>
      </c>
      <c r="AN13" s="440"/>
      <c r="AO13" s="440"/>
      <c r="AP13" s="440"/>
      <c r="AQ13" s="440"/>
      <c r="AR13" s="440"/>
      <c r="AS13" s="440"/>
      <c r="AT13" s="441"/>
      <c r="AU13" s="523" t="s">
        <v>137</v>
      </c>
      <c r="AV13" s="524"/>
      <c r="AW13" s="524"/>
      <c r="AX13" s="524"/>
      <c r="AY13" s="446" t="s">
        <v>138</v>
      </c>
      <c r="AZ13" s="447"/>
      <c r="BA13" s="447"/>
      <c r="BB13" s="447"/>
      <c r="BC13" s="447"/>
      <c r="BD13" s="447"/>
      <c r="BE13" s="447"/>
      <c r="BF13" s="447"/>
      <c r="BG13" s="447"/>
      <c r="BH13" s="447"/>
      <c r="BI13" s="447"/>
      <c r="BJ13" s="447"/>
      <c r="BK13" s="447"/>
      <c r="BL13" s="447"/>
      <c r="BM13" s="448"/>
      <c r="BN13" s="466">
        <v>234749</v>
      </c>
      <c r="BO13" s="467"/>
      <c r="BP13" s="467"/>
      <c r="BQ13" s="467"/>
      <c r="BR13" s="467"/>
      <c r="BS13" s="467"/>
      <c r="BT13" s="467"/>
      <c r="BU13" s="468"/>
      <c r="BV13" s="466">
        <v>75870</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10</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27626</v>
      </c>
      <c r="S14" s="570"/>
      <c r="T14" s="570"/>
      <c r="U14" s="570"/>
      <c r="V14" s="571"/>
      <c r="W14" s="572"/>
      <c r="X14" s="482"/>
      <c r="Y14" s="482"/>
      <c r="Z14" s="482"/>
      <c r="AA14" s="482"/>
      <c r="AB14" s="483"/>
      <c r="AC14" s="562">
        <v>13.8</v>
      </c>
      <c r="AD14" s="563"/>
      <c r="AE14" s="563"/>
      <c r="AF14" s="563"/>
      <c r="AG14" s="564"/>
      <c r="AH14" s="562">
        <v>14.6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70.3</v>
      </c>
      <c r="CU14" s="574"/>
      <c r="CV14" s="574"/>
      <c r="CW14" s="574"/>
      <c r="CX14" s="574"/>
      <c r="CY14" s="574"/>
      <c r="CZ14" s="574"/>
      <c r="DA14" s="575"/>
      <c r="DB14" s="573">
        <v>90.5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142</v>
      </c>
      <c r="N15" s="567"/>
      <c r="O15" s="567"/>
      <c r="P15" s="567"/>
      <c r="Q15" s="568"/>
      <c r="R15" s="569">
        <v>27587</v>
      </c>
      <c r="S15" s="570"/>
      <c r="T15" s="570"/>
      <c r="U15" s="570"/>
      <c r="V15" s="571"/>
      <c r="W15" s="557" t="s">
        <v>143</v>
      </c>
      <c r="X15" s="479"/>
      <c r="Y15" s="479"/>
      <c r="Z15" s="479"/>
      <c r="AA15" s="479"/>
      <c r="AB15" s="480"/>
      <c r="AC15" s="442">
        <v>2900</v>
      </c>
      <c r="AD15" s="443"/>
      <c r="AE15" s="443"/>
      <c r="AF15" s="443"/>
      <c r="AG15" s="444"/>
      <c r="AH15" s="442">
        <v>3138</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3133669</v>
      </c>
      <c r="BO15" s="462"/>
      <c r="BP15" s="462"/>
      <c r="BQ15" s="462"/>
      <c r="BR15" s="462"/>
      <c r="BS15" s="462"/>
      <c r="BT15" s="462"/>
      <c r="BU15" s="463"/>
      <c r="BV15" s="461">
        <v>3115165</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23.2</v>
      </c>
      <c r="AD16" s="563"/>
      <c r="AE16" s="563"/>
      <c r="AF16" s="563"/>
      <c r="AG16" s="564"/>
      <c r="AH16" s="562">
        <v>22.6</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8876966</v>
      </c>
      <c r="BO16" s="467"/>
      <c r="BP16" s="467"/>
      <c r="BQ16" s="467"/>
      <c r="BR16" s="467"/>
      <c r="BS16" s="467"/>
      <c r="BT16" s="467"/>
      <c r="BU16" s="468"/>
      <c r="BV16" s="466">
        <v>8883090</v>
      </c>
      <c r="BW16" s="467"/>
      <c r="BX16" s="467"/>
      <c r="BY16" s="467"/>
      <c r="BZ16" s="467"/>
      <c r="CA16" s="467"/>
      <c r="CB16" s="467"/>
      <c r="CC16" s="468"/>
      <c r="CD16" s="201"/>
      <c r="CE16" s="464" t="s">
        <v>149</v>
      </c>
      <c r="CF16" s="464"/>
      <c r="CG16" s="464"/>
      <c r="CH16" s="464"/>
      <c r="CI16" s="464"/>
      <c r="CJ16" s="464"/>
      <c r="CK16" s="464"/>
      <c r="CL16" s="464"/>
      <c r="CM16" s="464"/>
      <c r="CN16" s="464"/>
      <c r="CO16" s="464"/>
      <c r="CP16" s="464"/>
      <c r="CQ16" s="464"/>
      <c r="CR16" s="464"/>
      <c r="CS16" s="465"/>
      <c r="CT16" s="436">
        <v>0.2</v>
      </c>
      <c r="CU16" s="437"/>
      <c r="CV16" s="437"/>
      <c r="CW16" s="437"/>
      <c r="CX16" s="437"/>
      <c r="CY16" s="437"/>
      <c r="CZ16" s="437"/>
      <c r="DA16" s="438"/>
      <c r="DB16" s="436">
        <v>1.4</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147</v>
      </c>
      <c r="S17" s="555"/>
      <c r="T17" s="555"/>
      <c r="U17" s="555"/>
      <c r="V17" s="556"/>
      <c r="W17" s="557" t="s">
        <v>151</v>
      </c>
      <c r="X17" s="479"/>
      <c r="Y17" s="479"/>
      <c r="Z17" s="479"/>
      <c r="AA17" s="479"/>
      <c r="AB17" s="480"/>
      <c r="AC17" s="442">
        <v>7877</v>
      </c>
      <c r="AD17" s="443"/>
      <c r="AE17" s="443"/>
      <c r="AF17" s="443"/>
      <c r="AG17" s="444"/>
      <c r="AH17" s="442">
        <v>8734</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3978934</v>
      </c>
      <c r="BO17" s="467"/>
      <c r="BP17" s="467"/>
      <c r="BQ17" s="467"/>
      <c r="BR17" s="467"/>
      <c r="BS17" s="467"/>
      <c r="BT17" s="467"/>
      <c r="BU17" s="468"/>
      <c r="BV17" s="466">
        <v>3954129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241.09</v>
      </c>
      <c r="M18" s="531"/>
      <c r="N18" s="531"/>
      <c r="O18" s="531"/>
      <c r="P18" s="531"/>
      <c r="Q18" s="531"/>
      <c r="R18" s="532"/>
      <c r="S18" s="532"/>
      <c r="T18" s="532"/>
      <c r="U18" s="532"/>
      <c r="V18" s="533"/>
      <c r="W18" s="547"/>
      <c r="X18" s="548"/>
      <c r="Y18" s="548"/>
      <c r="Z18" s="548"/>
      <c r="AA18" s="548"/>
      <c r="AB18" s="558"/>
      <c r="AC18" s="430">
        <v>63</v>
      </c>
      <c r="AD18" s="431"/>
      <c r="AE18" s="431"/>
      <c r="AF18" s="431"/>
      <c r="AG18" s="534"/>
      <c r="AH18" s="430">
        <v>62.9</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9678809</v>
      </c>
      <c r="BO18" s="467"/>
      <c r="BP18" s="467"/>
      <c r="BQ18" s="467"/>
      <c r="BR18" s="467"/>
      <c r="BS18" s="467"/>
      <c r="BT18" s="467"/>
      <c r="BU18" s="468"/>
      <c r="BV18" s="466">
        <v>10000421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118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11930551</v>
      </c>
      <c r="BO19" s="467"/>
      <c r="BP19" s="467"/>
      <c r="BQ19" s="467"/>
      <c r="BR19" s="467"/>
      <c r="BS19" s="467"/>
      <c r="BT19" s="467"/>
      <c r="BU19" s="468"/>
      <c r="BV19" s="466">
        <v>11986688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11147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14370854</v>
      </c>
      <c r="BO23" s="467"/>
      <c r="BP23" s="467"/>
      <c r="BQ23" s="467"/>
      <c r="BR23" s="467"/>
      <c r="BS23" s="467"/>
      <c r="BT23" s="467"/>
      <c r="BU23" s="468"/>
      <c r="BV23" s="466">
        <v>15194730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7000</v>
      </c>
      <c r="R24" s="443"/>
      <c r="S24" s="443"/>
      <c r="T24" s="443"/>
      <c r="U24" s="443"/>
      <c r="V24" s="444"/>
      <c r="W24" s="508"/>
      <c r="X24" s="499"/>
      <c r="Y24" s="500"/>
      <c r="Z24" s="439" t="s">
        <v>167</v>
      </c>
      <c r="AA24" s="440"/>
      <c r="AB24" s="440"/>
      <c r="AC24" s="440"/>
      <c r="AD24" s="440"/>
      <c r="AE24" s="440"/>
      <c r="AF24" s="440"/>
      <c r="AG24" s="441"/>
      <c r="AH24" s="442">
        <v>245</v>
      </c>
      <c r="AI24" s="443"/>
      <c r="AJ24" s="443"/>
      <c r="AK24" s="443"/>
      <c r="AL24" s="444"/>
      <c r="AM24" s="442">
        <v>742595</v>
      </c>
      <c r="AN24" s="443"/>
      <c r="AO24" s="443"/>
      <c r="AP24" s="443"/>
      <c r="AQ24" s="443"/>
      <c r="AR24" s="444"/>
      <c r="AS24" s="442">
        <v>3031</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9751199</v>
      </c>
      <c r="BO24" s="467"/>
      <c r="BP24" s="467"/>
      <c r="BQ24" s="467"/>
      <c r="BR24" s="467"/>
      <c r="BS24" s="467"/>
      <c r="BT24" s="467"/>
      <c r="BU24" s="468"/>
      <c r="BV24" s="466">
        <v>10089580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5710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172</v>
      </c>
      <c r="AN25" s="443"/>
      <c r="AO25" s="443"/>
      <c r="AP25" s="443"/>
      <c r="AQ25" s="443"/>
      <c r="AR25" s="444"/>
      <c r="AS25" s="442" t="s">
        <v>126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2725229</v>
      </c>
      <c r="BO25" s="462"/>
      <c r="BP25" s="462"/>
      <c r="BQ25" s="462"/>
      <c r="BR25" s="462"/>
      <c r="BS25" s="462"/>
      <c r="BT25" s="462"/>
      <c r="BU25" s="463"/>
      <c r="BV25" s="461">
        <v>3379460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4000</v>
      </c>
      <c r="R26" s="443"/>
      <c r="S26" s="443"/>
      <c r="T26" s="443"/>
      <c r="U26" s="443"/>
      <c r="V26" s="444"/>
      <c r="W26" s="508"/>
      <c r="X26" s="499"/>
      <c r="Y26" s="500"/>
      <c r="Z26" s="439" t="s">
        <v>175</v>
      </c>
      <c r="AA26" s="521"/>
      <c r="AB26" s="521"/>
      <c r="AC26" s="521"/>
      <c r="AD26" s="521"/>
      <c r="AE26" s="521"/>
      <c r="AF26" s="521"/>
      <c r="AG26" s="522"/>
      <c r="AH26" s="442">
        <v>15</v>
      </c>
      <c r="AI26" s="443"/>
      <c r="AJ26" s="443"/>
      <c r="AK26" s="443"/>
      <c r="AL26" s="444"/>
      <c r="AM26" s="442">
        <v>48705</v>
      </c>
      <c r="AN26" s="443"/>
      <c r="AO26" s="443"/>
      <c r="AP26" s="443"/>
      <c r="AQ26" s="443"/>
      <c r="AR26" s="444"/>
      <c r="AS26" s="442">
        <v>3247</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172</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4020</v>
      </c>
      <c r="R27" s="443"/>
      <c r="S27" s="443"/>
      <c r="T27" s="443"/>
      <c r="U27" s="443"/>
      <c r="V27" s="444"/>
      <c r="W27" s="508"/>
      <c r="X27" s="499"/>
      <c r="Y27" s="500"/>
      <c r="Z27" s="439" t="s">
        <v>178</v>
      </c>
      <c r="AA27" s="440"/>
      <c r="AB27" s="440"/>
      <c r="AC27" s="440"/>
      <c r="AD27" s="440"/>
      <c r="AE27" s="440"/>
      <c r="AF27" s="440"/>
      <c r="AG27" s="441"/>
      <c r="AH27" s="442">
        <v>5</v>
      </c>
      <c r="AI27" s="443"/>
      <c r="AJ27" s="443"/>
      <c r="AK27" s="443"/>
      <c r="AL27" s="444"/>
      <c r="AM27" s="442">
        <v>13615</v>
      </c>
      <c r="AN27" s="443"/>
      <c r="AO27" s="443"/>
      <c r="AP27" s="443"/>
      <c r="AQ27" s="443"/>
      <c r="AR27" s="444"/>
      <c r="AS27" s="442">
        <v>2723</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3600</v>
      </c>
      <c r="R28" s="443"/>
      <c r="S28" s="443"/>
      <c r="T28" s="443"/>
      <c r="U28" s="443"/>
      <c r="V28" s="444"/>
      <c r="W28" s="508"/>
      <c r="X28" s="499"/>
      <c r="Y28" s="500"/>
      <c r="Z28" s="439" t="s">
        <v>181</v>
      </c>
      <c r="AA28" s="440"/>
      <c r="AB28" s="440"/>
      <c r="AC28" s="440"/>
      <c r="AD28" s="440"/>
      <c r="AE28" s="440"/>
      <c r="AF28" s="440"/>
      <c r="AG28" s="441"/>
      <c r="AH28" s="442" t="s">
        <v>126</v>
      </c>
      <c r="AI28" s="443"/>
      <c r="AJ28" s="443"/>
      <c r="AK28" s="443"/>
      <c r="AL28" s="444"/>
      <c r="AM28" s="442" t="s">
        <v>172</v>
      </c>
      <c r="AN28" s="443"/>
      <c r="AO28" s="443"/>
      <c r="AP28" s="443"/>
      <c r="AQ28" s="443"/>
      <c r="AR28" s="444"/>
      <c r="AS28" s="442" t="s">
        <v>182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1346133</v>
      </c>
      <c r="BO28" s="462"/>
      <c r="BP28" s="462"/>
      <c r="BQ28" s="462"/>
      <c r="BR28" s="462"/>
      <c r="BS28" s="462"/>
      <c r="BT28" s="462"/>
      <c r="BU28" s="463"/>
      <c r="BV28" s="461">
        <v>994509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3440</v>
      </c>
      <c r="R29" s="443"/>
      <c r="S29" s="443"/>
      <c r="T29" s="443"/>
      <c r="U29" s="443"/>
      <c r="V29" s="444"/>
      <c r="W29" s="509"/>
      <c r="X29" s="510"/>
      <c r="Y29" s="511"/>
      <c r="Z29" s="439" t="s">
        <v>185</v>
      </c>
      <c r="AA29" s="440"/>
      <c r="AB29" s="440"/>
      <c r="AC29" s="440"/>
      <c r="AD29" s="440"/>
      <c r="AE29" s="440"/>
      <c r="AF29" s="440"/>
      <c r="AG29" s="441"/>
      <c r="AH29" s="442">
        <v>250</v>
      </c>
      <c r="AI29" s="443"/>
      <c r="AJ29" s="443"/>
      <c r="AK29" s="443"/>
      <c r="AL29" s="444"/>
      <c r="AM29" s="442">
        <v>756210</v>
      </c>
      <c r="AN29" s="443"/>
      <c r="AO29" s="443"/>
      <c r="AP29" s="443"/>
      <c r="AQ29" s="443"/>
      <c r="AR29" s="444"/>
      <c r="AS29" s="442">
        <v>3025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567</v>
      </c>
      <c r="BO29" s="467"/>
      <c r="BP29" s="467"/>
      <c r="BQ29" s="467"/>
      <c r="BR29" s="467"/>
      <c r="BS29" s="467"/>
      <c r="BT29" s="467"/>
      <c r="BU29" s="468"/>
      <c r="BV29" s="466">
        <v>567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1231879</v>
      </c>
      <c r="BO30" s="470"/>
      <c r="BP30" s="470"/>
      <c r="BQ30" s="470"/>
      <c r="BR30" s="470"/>
      <c r="BS30" s="470"/>
      <c r="BT30" s="470"/>
      <c r="BU30" s="471"/>
      <c r="BV30" s="469">
        <v>1162786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上水道事業会計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男鹿地区消防一部事務組合（一般会計）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おが地域振興公社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診療所特別会計（一般会計）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診療所特別会計（特別会計）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ガス事業会計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男鹿地区衛生処理一部事務組合（一般会計）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秋田中央交通　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八郎湖周辺清掃事務組合（一般会計）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株式会社　男鹿水族館</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介護保険特別会計（介護サービス事業勘定）</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IF('各会計、関係団体の財政状況及び健全化判断比率'!B36="","",'各会計、関係団体の財政状況及び健全化判断比率'!B36)</f>
        <v>農業集落排水事業会計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秋田県市町村総合事務組合（一般会計）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f t="shared" si="0"/>
        <v>12</v>
      </c>
      <c r="AN38" s="425"/>
      <c r="AO38" s="424" t="str">
        <f>IF('各会計、関係団体の財政状況及び健全化判断比率'!B37="","",'各会計、関係団体の財政状況及び健全化判断比率'!B37)</f>
        <v>漁業集落排水事業会計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秋田県市町村総合事務組合（交通災害共済事業等特別会計）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f t="shared" si="0"/>
        <v>13</v>
      </c>
      <c r="AN39" s="425"/>
      <c r="AO39" s="424" t="str">
        <f>IF('各会計、関係団体の財政状況及び健全化判断比率'!B38="","",'各会計、関係団体の財政状況及び健全化判断比率'!B38)</f>
        <v>男鹿みなと市民病院事業会計</v>
      </c>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秋田県市町村会館管理組合（一般会計）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秋田県後期高齢者医療広域連合（一般会計）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秋田県後期高齢者医療広域連合（後期高齢者医療特別会計）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XFGHrZzs0ImReBs2rqnTAtmh4j8XwgfbnMFsQ+10viXh21gMjmWua2XfDuns5inlE06AZdZsA8wYoOVRmF5Qw==" saltValue="vGS/yplX6sOmtbp4CLag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3311009</v>
      </c>
      <c r="S5" s="734"/>
      <c r="T5" s="734"/>
      <c r="U5" s="734"/>
      <c r="V5" s="734"/>
      <c r="W5" s="734"/>
      <c r="X5" s="734"/>
      <c r="Y5" s="777"/>
      <c r="Z5" s="795">
        <v>21.4</v>
      </c>
      <c r="AA5" s="795"/>
      <c r="AB5" s="795"/>
      <c r="AC5" s="795"/>
      <c r="AD5" s="796">
        <v>3311009</v>
      </c>
      <c r="AE5" s="796"/>
      <c r="AF5" s="796"/>
      <c r="AG5" s="796"/>
      <c r="AH5" s="796"/>
      <c r="AI5" s="796"/>
      <c r="AJ5" s="796"/>
      <c r="AK5" s="796"/>
      <c r="AL5" s="778">
        <v>33.5</v>
      </c>
      <c r="AM5" s="749"/>
      <c r="AN5" s="749"/>
      <c r="AO5" s="779"/>
      <c r="AP5" s="744" t="s">
        <v>225</v>
      </c>
      <c r="AQ5" s="745"/>
      <c r="AR5" s="745"/>
      <c r="AS5" s="745"/>
      <c r="AT5" s="745"/>
      <c r="AU5" s="745"/>
      <c r="AV5" s="745"/>
      <c r="AW5" s="745"/>
      <c r="AX5" s="745"/>
      <c r="AY5" s="745"/>
      <c r="AZ5" s="745"/>
      <c r="BA5" s="745"/>
      <c r="BB5" s="745"/>
      <c r="BC5" s="745"/>
      <c r="BD5" s="745"/>
      <c r="BE5" s="745"/>
      <c r="BF5" s="746"/>
      <c r="BG5" s="678">
        <v>3277149</v>
      </c>
      <c r="BH5" s="679"/>
      <c r="BI5" s="679"/>
      <c r="BJ5" s="679"/>
      <c r="BK5" s="679"/>
      <c r="BL5" s="679"/>
      <c r="BM5" s="679"/>
      <c r="BN5" s="680"/>
      <c r="BO5" s="715">
        <v>99</v>
      </c>
      <c r="BP5" s="715"/>
      <c r="BQ5" s="715"/>
      <c r="BR5" s="715"/>
      <c r="BS5" s="716">
        <v>37538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189069</v>
      </c>
      <c r="S6" s="679"/>
      <c r="T6" s="679"/>
      <c r="U6" s="679"/>
      <c r="V6" s="679"/>
      <c r="W6" s="679"/>
      <c r="X6" s="679"/>
      <c r="Y6" s="680"/>
      <c r="Z6" s="715">
        <v>1.2</v>
      </c>
      <c r="AA6" s="715"/>
      <c r="AB6" s="715"/>
      <c r="AC6" s="715"/>
      <c r="AD6" s="716">
        <v>189069</v>
      </c>
      <c r="AE6" s="716"/>
      <c r="AF6" s="716"/>
      <c r="AG6" s="716"/>
      <c r="AH6" s="716"/>
      <c r="AI6" s="716"/>
      <c r="AJ6" s="716"/>
      <c r="AK6" s="716"/>
      <c r="AL6" s="681">
        <v>1.9</v>
      </c>
      <c r="AM6" s="682"/>
      <c r="AN6" s="682"/>
      <c r="AO6" s="717"/>
      <c r="AP6" s="675" t="s">
        <v>230</v>
      </c>
      <c r="AQ6" s="676"/>
      <c r="AR6" s="676"/>
      <c r="AS6" s="676"/>
      <c r="AT6" s="676"/>
      <c r="AU6" s="676"/>
      <c r="AV6" s="676"/>
      <c r="AW6" s="676"/>
      <c r="AX6" s="676"/>
      <c r="AY6" s="676"/>
      <c r="AZ6" s="676"/>
      <c r="BA6" s="676"/>
      <c r="BB6" s="676"/>
      <c r="BC6" s="676"/>
      <c r="BD6" s="676"/>
      <c r="BE6" s="676"/>
      <c r="BF6" s="677"/>
      <c r="BG6" s="678">
        <v>3277149</v>
      </c>
      <c r="BH6" s="679"/>
      <c r="BI6" s="679"/>
      <c r="BJ6" s="679"/>
      <c r="BK6" s="679"/>
      <c r="BL6" s="679"/>
      <c r="BM6" s="679"/>
      <c r="BN6" s="680"/>
      <c r="BO6" s="715">
        <v>99</v>
      </c>
      <c r="BP6" s="715"/>
      <c r="BQ6" s="715"/>
      <c r="BR6" s="715"/>
      <c r="BS6" s="716">
        <v>37538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171599</v>
      </c>
      <c r="CS6" s="679"/>
      <c r="CT6" s="679"/>
      <c r="CU6" s="679"/>
      <c r="CV6" s="679"/>
      <c r="CW6" s="679"/>
      <c r="CX6" s="679"/>
      <c r="CY6" s="680"/>
      <c r="CZ6" s="778">
        <v>1.1000000000000001</v>
      </c>
      <c r="DA6" s="749"/>
      <c r="DB6" s="749"/>
      <c r="DC6" s="781"/>
      <c r="DD6" s="684" t="s">
        <v>182</v>
      </c>
      <c r="DE6" s="679"/>
      <c r="DF6" s="679"/>
      <c r="DG6" s="679"/>
      <c r="DH6" s="679"/>
      <c r="DI6" s="679"/>
      <c r="DJ6" s="679"/>
      <c r="DK6" s="679"/>
      <c r="DL6" s="679"/>
      <c r="DM6" s="679"/>
      <c r="DN6" s="679"/>
      <c r="DO6" s="679"/>
      <c r="DP6" s="680"/>
      <c r="DQ6" s="684">
        <v>171599</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1786</v>
      </c>
      <c r="S7" s="679"/>
      <c r="T7" s="679"/>
      <c r="U7" s="679"/>
      <c r="V7" s="679"/>
      <c r="W7" s="679"/>
      <c r="X7" s="679"/>
      <c r="Y7" s="680"/>
      <c r="Z7" s="715">
        <v>0</v>
      </c>
      <c r="AA7" s="715"/>
      <c r="AB7" s="715"/>
      <c r="AC7" s="715"/>
      <c r="AD7" s="716">
        <v>1786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1010724</v>
      </c>
      <c r="BH7" s="679"/>
      <c r="BI7" s="679"/>
      <c r="BJ7" s="679"/>
      <c r="BK7" s="679"/>
      <c r="BL7" s="679"/>
      <c r="BM7" s="679"/>
      <c r="BN7" s="680"/>
      <c r="BO7" s="715">
        <v>30.5</v>
      </c>
      <c r="BP7" s="715"/>
      <c r="BQ7" s="715"/>
      <c r="BR7" s="715"/>
      <c r="BS7" s="716">
        <v>37538</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2115997</v>
      </c>
      <c r="CS7" s="679"/>
      <c r="CT7" s="679"/>
      <c r="CU7" s="679"/>
      <c r="CV7" s="679"/>
      <c r="CW7" s="679"/>
      <c r="CX7" s="679"/>
      <c r="CY7" s="680"/>
      <c r="CZ7" s="715">
        <v>14</v>
      </c>
      <c r="DA7" s="715"/>
      <c r="DB7" s="715"/>
      <c r="DC7" s="715"/>
      <c r="DD7" s="684">
        <v>48430</v>
      </c>
      <c r="DE7" s="679"/>
      <c r="DF7" s="679"/>
      <c r="DG7" s="679"/>
      <c r="DH7" s="679"/>
      <c r="DI7" s="679"/>
      <c r="DJ7" s="679"/>
      <c r="DK7" s="679"/>
      <c r="DL7" s="679"/>
      <c r="DM7" s="679"/>
      <c r="DN7" s="679"/>
      <c r="DO7" s="679"/>
      <c r="DP7" s="680"/>
      <c r="DQ7" s="684">
        <v>1826074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4675</v>
      </c>
      <c r="S8" s="679"/>
      <c r="T8" s="679"/>
      <c r="U8" s="679"/>
      <c r="V8" s="679"/>
      <c r="W8" s="679"/>
      <c r="X8" s="679"/>
      <c r="Y8" s="680"/>
      <c r="Z8" s="715">
        <v>0</v>
      </c>
      <c r="AA8" s="715"/>
      <c r="AB8" s="715"/>
      <c r="AC8" s="715"/>
      <c r="AD8" s="716">
        <v>4675</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42033</v>
      </c>
      <c r="BH8" s="679"/>
      <c r="BI8" s="679"/>
      <c r="BJ8" s="679"/>
      <c r="BK8" s="679"/>
      <c r="BL8" s="679"/>
      <c r="BM8" s="679"/>
      <c r="BN8" s="680"/>
      <c r="BO8" s="715">
        <v>1.3</v>
      </c>
      <c r="BP8" s="715"/>
      <c r="BQ8" s="715"/>
      <c r="BR8" s="715"/>
      <c r="BS8" s="684" t="s">
        <v>182</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5237640</v>
      </c>
      <c r="CS8" s="679"/>
      <c r="CT8" s="679"/>
      <c r="CU8" s="679"/>
      <c r="CV8" s="679"/>
      <c r="CW8" s="679"/>
      <c r="CX8" s="679"/>
      <c r="CY8" s="680"/>
      <c r="CZ8" s="715">
        <v>34.700000000000003</v>
      </c>
      <c r="DA8" s="715"/>
      <c r="DB8" s="715"/>
      <c r="DC8" s="715"/>
      <c r="DD8" s="684">
        <v>1134</v>
      </c>
      <c r="DE8" s="679"/>
      <c r="DF8" s="679"/>
      <c r="DG8" s="679"/>
      <c r="DH8" s="679"/>
      <c r="DI8" s="679"/>
      <c r="DJ8" s="679"/>
      <c r="DK8" s="679"/>
      <c r="DL8" s="679"/>
      <c r="DM8" s="679"/>
      <c r="DN8" s="679"/>
      <c r="DO8" s="679"/>
      <c r="DP8" s="680"/>
      <c r="DQ8" s="684">
        <v>3039288</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2833</v>
      </c>
      <c r="S9" s="679"/>
      <c r="T9" s="679"/>
      <c r="U9" s="679"/>
      <c r="V9" s="679"/>
      <c r="W9" s="679"/>
      <c r="X9" s="679"/>
      <c r="Y9" s="680"/>
      <c r="Z9" s="715">
        <v>0</v>
      </c>
      <c r="AA9" s="715"/>
      <c r="AB9" s="715"/>
      <c r="AC9" s="715"/>
      <c r="AD9" s="716">
        <v>2833</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769970</v>
      </c>
      <c r="BH9" s="679"/>
      <c r="BI9" s="679"/>
      <c r="BJ9" s="679"/>
      <c r="BK9" s="679"/>
      <c r="BL9" s="679"/>
      <c r="BM9" s="679"/>
      <c r="BN9" s="680"/>
      <c r="BO9" s="715">
        <v>23.3</v>
      </c>
      <c r="BP9" s="715"/>
      <c r="BQ9" s="715"/>
      <c r="BR9" s="715"/>
      <c r="BS9" s="684" t="s">
        <v>182</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1440049</v>
      </c>
      <c r="CS9" s="679"/>
      <c r="CT9" s="679"/>
      <c r="CU9" s="679"/>
      <c r="CV9" s="679"/>
      <c r="CW9" s="679"/>
      <c r="CX9" s="679"/>
      <c r="CY9" s="680"/>
      <c r="CZ9" s="715">
        <v>9.5</v>
      </c>
      <c r="DA9" s="715"/>
      <c r="DB9" s="715"/>
      <c r="DC9" s="715"/>
      <c r="DD9" s="684">
        <v>6711</v>
      </c>
      <c r="DE9" s="679"/>
      <c r="DF9" s="679"/>
      <c r="DG9" s="679"/>
      <c r="DH9" s="679"/>
      <c r="DI9" s="679"/>
      <c r="DJ9" s="679"/>
      <c r="DK9" s="679"/>
      <c r="DL9" s="679"/>
      <c r="DM9" s="679"/>
      <c r="DN9" s="679"/>
      <c r="DO9" s="679"/>
      <c r="DP9" s="680"/>
      <c r="DQ9" s="684">
        <v>1397893</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182</v>
      </c>
      <c r="AA10" s="715"/>
      <c r="AB10" s="715"/>
      <c r="AC10" s="715"/>
      <c r="AD10" s="716" t="s">
        <v>182</v>
      </c>
      <c r="AE10" s="716"/>
      <c r="AF10" s="716"/>
      <c r="AG10" s="716"/>
      <c r="AH10" s="716"/>
      <c r="AI10" s="716"/>
      <c r="AJ10" s="716"/>
      <c r="AK10" s="716"/>
      <c r="AL10" s="681" t="s">
        <v>182</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56788</v>
      </c>
      <c r="BH10" s="679"/>
      <c r="BI10" s="679"/>
      <c r="BJ10" s="679"/>
      <c r="BK10" s="679"/>
      <c r="BL10" s="679"/>
      <c r="BM10" s="679"/>
      <c r="BN10" s="680"/>
      <c r="BO10" s="715">
        <v>1.7</v>
      </c>
      <c r="BP10" s="715"/>
      <c r="BQ10" s="715"/>
      <c r="BR10" s="715"/>
      <c r="BS10" s="684">
        <v>9390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28692</v>
      </c>
      <c r="CS10" s="679"/>
      <c r="CT10" s="679"/>
      <c r="CU10" s="679"/>
      <c r="CV10" s="679"/>
      <c r="CW10" s="679"/>
      <c r="CX10" s="679"/>
      <c r="CY10" s="680"/>
      <c r="CZ10" s="715">
        <v>0.2</v>
      </c>
      <c r="DA10" s="715"/>
      <c r="DB10" s="715"/>
      <c r="DC10" s="715"/>
      <c r="DD10" s="684" t="s">
        <v>182</v>
      </c>
      <c r="DE10" s="679"/>
      <c r="DF10" s="679"/>
      <c r="DG10" s="679"/>
      <c r="DH10" s="679"/>
      <c r="DI10" s="679"/>
      <c r="DJ10" s="679"/>
      <c r="DK10" s="679"/>
      <c r="DL10" s="679"/>
      <c r="DM10" s="679"/>
      <c r="DN10" s="679"/>
      <c r="DO10" s="679"/>
      <c r="DP10" s="680"/>
      <c r="DQ10" s="684">
        <v>28692</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489127</v>
      </c>
      <c r="S11" s="679"/>
      <c r="T11" s="679"/>
      <c r="U11" s="679"/>
      <c r="V11" s="679"/>
      <c r="W11" s="679"/>
      <c r="X11" s="679"/>
      <c r="Y11" s="680"/>
      <c r="Z11" s="681">
        <v>3.2</v>
      </c>
      <c r="AA11" s="682"/>
      <c r="AB11" s="682"/>
      <c r="AC11" s="683"/>
      <c r="AD11" s="684">
        <v>489127</v>
      </c>
      <c r="AE11" s="679"/>
      <c r="AF11" s="679"/>
      <c r="AG11" s="679"/>
      <c r="AH11" s="679"/>
      <c r="AI11" s="679"/>
      <c r="AJ11" s="679"/>
      <c r="AK11" s="680"/>
      <c r="AL11" s="681">
        <v>5</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141933</v>
      </c>
      <c r="BH11" s="679"/>
      <c r="BI11" s="679"/>
      <c r="BJ11" s="679"/>
      <c r="BK11" s="679"/>
      <c r="BL11" s="679"/>
      <c r="BM11" s="679"/>
      <c r="BN11" s="680"/>
      <c r="BO11" s="715">
        <v>4.3</v>
      </c>
      <c r="BP11" s="715"/>
      <c r="BQ11" s="715"/>
      <c r="BR11" s="715"/>
      <c r="BS11" s="684">
        <v>28148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726742</v>
      </c>
      <c r="CS11" s="679"/>
      <c r="CT11" s="679"/>
      <c r="CU11" s="679"/>
      <c r="CV11" s="679"/>
      <c r="CW11" s="679"/>
      <c r="CX11" s="679"/>
      <c r="CY11" s="680"/>
      <c r="CZ11" s="715">
        <v>4.8</v>
      </c>
      <c r="DA11" s="715"/>
      <c r="DB11" s="715"/>
      <c r="DC11" s="715"/>
      <c r="DD11" s="684">
        <v>204312</v>
      </c>
      <c r="DE11" s="679"/>
      <c r="DF11" s="679"/>
      <c r="DG11" s="679"/>
      <c r="DH11" s="679"/>
      <c r="DI11" s="679"/>
      <c r="DJ11" s="679"/>
      <c r="DK11" s="679"/>
      <c r="DL11" s="679"/>
      <c r="DM11" s="679"/>
      <c r="DN11" s="679"/>
      <c r="DO11" s="679"/>
      <c r="DP11" s="680"/>
      <c r="DQ11" s="684">
        <v>381756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6147</v>
      </c>
      <c r="S12" s="679"/>
      <c r="T12" s="679"/>
      <c r="U12" s="679"/>
      <c r="V12" s="679"/>
      <c r="W12" s="679"/>
      <c r="X12" s="679"/>
      <c r="Y12" s="680"/>
      <c r="Z12" s="715">
        <v>0</v>
      </c>
      <c r="AA12" s="715"/>
      <c r="AB12" s="715"/>
      <c r="AC12" s="715"/>
      <c r="AD12" s="716">
        <v>6147</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1972328</v>
      </c>
      <c r="BH12" s="679"/>
      <c r="BI12" s="679"/>
      <c r="BJ12" s="679"/>
      <c r="BK12" s="679"/>
      <c r="BL12" s="679"/>
      <c r="BM12" s="679"/>
      <c r="BN12" s="680"/>
      <c r="BO12" s="715">
        <v>59.6</v>
      </c>
      <c r="BP12" s="715"/>
      <c r="BQ12" s="715"/>
      <c r="BR12" s="715"/>
      <c r="BS12" s="684" t="s">
        <v>182</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652286</v>
      </c>
      <c r="CS12" s="679"/>
      <c r="CT12" s="679"/>
      <c r="CU12" s="679"/>
      <c r="CV12" s="679"/>
      <c r="CW12" s="679"/>
      <c r="CX12" s="679"/>
      <c r="CY12" s="680"/>
      <c r="CZ12" s="715">
        <v>4.3</v>
      </c>
      <c r="DA12" s="715"/>
      <c r="DB12" s="715"/>
      <c r="DC12" s="715"/>
      <c r="DD12" s="684">
        <v>8053</v>
      </c>
      <c r="DE12" s="679"/>
      <c r="DF12" s="679"/>
      <c r="DG12" s="679"/>
      <c r="DH12" s="679"/>
      <c r="DI12" s="679"/>
      <c r="DJ12" s="679"/>
      <c r="DK12" s="679"/>
      <c r="DL12" s="679"/>
      <c r="DM12" s="679"/>
      <c r="DN12" s="679"/>
      <c r="DO12" s="679"/>
      <c r="DP12" s="680"/>
      <c r="DQ12" s="684">
        <v>327262</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182</v>
      </c>
      <c r="AA13" s="715"/>
      <c r="AB13" s="715"/>
      <c r="AC13" s="715"/>
      <c r="AD13" s="716" t="s">
        <v>182</v>
      </c>
      <c r="AE13" s="716"/>
      <c r="AF13" s="716"/>
      <c r="AG13" s="716"/>
      <c r="AH13" s="716"/>
      <c r="AI13" s="716"/>
      <c r="AJ13" s="716"/>
      <c r="AK13" s="716"/>
      <c r="AL13" s="681" t="s">
        <v>251</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1191615</v>
      </c>
      <c r="BH13" s="679"/>
      <c r="BI13" s="679"/>
      <c r="BJ13" s="679"/>
      <c r="BK13" s="679"/>
      <c r="BL13" s="679"/>
      <c r="BM13" s="679"/>
      <c r="BN13" s="680"/>
      <c r="BO13" s="715">
        <v>36</v>
      </c>
      <c r="BP13" s="715"/>
      <c r="BQ13" s="715"/>
      <c r="BR13" s="715"/>
      <c r="BS13" s="684" t="s">
        <v>172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1193044</v>
      </c>
      <c r="CS13" s="679"/>
      <c r="CT13" s="679"/>
      <c r="CU13" s="679"/>
      <c r="CV13" s="679"/>
      <c r="CW13" s="679"/>
      <c r="CX13" s="679"/>
      <c r="CY13" s="680"/>
      <c r="CZ13" s="715">
        <v>7.9</v>
      </c>
      <c r="DA13" s="715"/>
      <c r="DB13" s="715"/>
      <c r="DC13" s="715"/>
      <c r="DD13" s="684">
        <v>384758</v>
      </c>
      <c r="DE13" s="679"/>
      <c r="DF13" s="679"/>
      <c r="DG13" s="679"/>
      <c r="DH13" s="679"/>
      <c r="DI13" s="679"/>
      <c r="DJ13" s="679"/>
      <c r="DK13" s="679"/>
      <c r="DL13" s="679"/>
      <c r="DM13" s="679"/>
      <c r="DN13" s="679"/>
      <c r="DO13" s="679"/>
      <c r="DP13" s="680"/>
      <c r="DQ13" s="684">
        <v>1033298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24355</v>
      </c>
      <c r="S14" s="679"/>
      <c r="T14" s="679"/>
      <c r="U14" s="679"/>
      <c r="V14" s="679"/>
      <c r="W14" s="679"/>
      <c r="X14" s="679"/>
      <c r="Y14" s="680"/>
      <c r="Z14" s="715">
        <v>0.2</v>
      </c>
      <c r="AA14" s="715"/>
      <c r="AB14" s="715"/>
      <c r="AC14" s="715"/>
      <c r="AD14" s="716">
        <v>24355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89669</v>
      </c>
      <c r="BH14" s="679"/>
      <c r="BI14" s="679"/>
      <c r="BJ14" s="679"/>
      <c r="BK14" s="679"/>
      <c r="BL14" s="679"/>
      <c r="BM14" s="679"/>
      <c r="BN14" s="680"/>
      <c r="BO14" s="715">
        <v>2.7</v>
      </c>
      <c r="BP14" s="715"/>
      <c r="BQ14" s="715"/>
      <c r="BR14" s="715"/>
      <c r="BS14" s="684" t="s">
        <v>182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888708</v>
      </c>
      <c r="CS14" s="679"/>
      <c r="CT14" s="679"/>
      <c r="CU14" s="679"/>
      <c r="CV14" s="679"/>
      <c r="CW14" s="679"/>
      <c r="CX14" s="679"/>
      <c r="CY14" s="680"/>
      <c r="CZ14" s="715">
        <v>5.9</v>
      </c>
      <c r="DA14" s="715"/>
      <c r="DB14" s="715"/>
      <c r="DC14" s="715"/>
      <c r="DD14" s="684">
        <v>49058</v>
      </c>
      <c r="DE14" s="679"/>
      <c r="DF14" s="679"/>
      <c r="DG14" s="679"/>
      <c r="DH14" s="679"/>
      <c r="DI14" s="679"/>
      <c r="DJ14" s="679"/>
      <c r="DK14" s="679"/>
      <c r="DL14" s="679"/>
      <c r="DM14" s="679"/>
      <c r="DN14" s="679"/>
      <c r="DO14" s="679"/>
      <c r="DP14" s="680"/>
      <c r="DQ14" s="684">
        <v>887097</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251</v>
      </c>
      <c r="S15" s="679"/>
      <c r="T15" s="679"/>
      <c r="U15" s="679"/>
      <c r="V15" s="679"/>
      <c r="W15" s="679"/>
      <c r="X15" s="679"/>
      <c r="Y15" s="680"/>
      <c r="Z15" s="715" t="s">
        <v>251</v>
      </c>
      <c r="AA15" s="715"/>
      <c r="AB15" s="715"/>
      <c r="AC15" s="715"/>
      <c r="AD15" s="716" t="s">
        <v>182</v>
      </c>
      <c r="AE15" s="716"/>
      <c r="AF15" s="716"/>
      <c r="AG15" s="716"/>
      <c r="AH15" s="716"/>
      <c r="AI15" s="716"/>
      <c r="AJ15" s="716"/>
      <c r="AK15" s="716"/>
      <c r="AL15" s="681" t="s">
        <v>182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190817</v>
      </c>
      <c r="BH15" s="679"/>
      <c r="BI15" s="679"/>
      <c r="BJ15" s="679"/>
      <c r="BK15" s="679"/>
      <c r="BL15" s="679"/>
      <c r="BM15" s="679"/>
      <c r="BN15" s="680"/>
      <c r="BO15" s="715">
        <v>5.8</v>
      </c>
      <c r="BP15" s="715"/>
      <c r="BQ15" s="715"/>
      <c r="BR15" s="715"/>
      <c r="BS15" s="684" t="s">
        <v>182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980031</v>
      </c>
      <c r="CS15" s="679"/>
      <c r="CT15" s="679"/>
      <c r="CU15" s="679"/>
      <c r="CV15" s="679"/>
      <c r="CW15" s="679"/>
      <c r="CX15" s="679"/>
      <c r="CY15" s="680"/>
      <c r="CZ15" s="715">
        <v>6.5</v>
      </c>
      <c r="DA15" s="715"/>
      <c r="DB15" s="715"/>
      <c r="DC15" s="715"/>
      <c r="DD15" s="684">
        <v>63030</v>
      </c>
      <c r="DE15" s="679"/>
      <c r="DF15" s="679"/>
      <c r="DG15" s="679"/>
      <c r="DH15" s="679"/>
      <c r="DI15" s="679"/>
      <c r="DJ15" s="679"/>
      <c r="DK15" s="679"/>
      <c r="DL15" s="679"/>
      <c r="DM15" s="679"/>
      <c r="DN15" s="679"/>
      <c r="DO15" s="679"/>
      <c r="DP15" s="680"/>
      <c r="DQ15" s="684">
        <v>894572</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3308</v>
      </c>
      <c r="S16" s="679"/>
      <c r="T16" s="679"/>
      <c r="U16" s="679"/>
      <c r="V16" s="679"/>
      <c r="W16" s="679"/>
      <c r="X16" s="679"/>
      <c r="Y16" s="680"/>
      <c r="Z16" s="715">
        <v>0</v>
      </c>
      <c r="AA16" s="715"/>
      <c r="AB16" s="715"/>
      <c r="AC16" s="715"/>
      <c r="AD16" s="716">
        <v>3308</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v>13611</v>
      </c>
      <c r="BH16" s="679"/>
      <c r="BI16" s="679"/>
      <c r="BJ16" s="679"/>
      <c r="BK16" s="679"/>
      <c r="BL16" s="679"/>
      <c r="BM16" s="679"/>
      <c r="BN16" s="680"/>
      <c r="BO16" s="715">
        <v>0.4</v>
      </c>
      <c r="BP16" s="715"/>
      <c r="BQ16" s="715"/>
      <c r="BR16" s="715"/>
      <c r="BS16" s="684" t="s">
        <v>182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40923</v>
      </c>
      <c r="CS16" s="679"/>
      <c r="CT16" s="679"/>
      <c r="CU16" s="679"/>
      <c r="CV16" s="679"/>
      <c r="CW16" s="679"/>
      <c r="CX16" s="679"/>
      <c r="CY16" s="680"/>
      <c r="CZ16" s="715">
        <v>0.3</v>
      </c>
      <c r="DA16" s="715"/>
      <c r="DB16" s="715"/>
      <c r="DC16" s="715"/>
      <c r="DD16" s="684" t="s">
        <v>182</v>
      </c>
      <c r="DE16" s="679"/>
      <c r="DF16" s="679"/>
      <c r="DG16" s="679"/>
      <c r="DH16" s="679"/>
      <c r="DI16" s="679"/>
      <c r="DJ16" s="679"/>
      <c r="DK16" s="679"/>
      <c r="DL16" s="679"/>
      <c r="DM16" s="679"/>
      <c r="DN16" s="679"/>
      <c r="DO16" s="679"/>
      <c r="DP16" s="680"/>
      <c r="DQ16" s="684">
        <v>2442</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54156</v>
      </c>
      <c r="S17" s="679"/>
      <c r="T17" s="679"/>
      <c r="U17" s="679"/>
      <c r="V17" s="679"/>
      <c r="W17" s="679"/>
      <c r="X17" s="679"/>
      <c r="Y17" s="680"/>
      <c r="Z17" s="715">
        <v>0.4</v>
      </c>
      <c r="AA17" s="715"/>
      <c r="AB17" s="715"/>
      <c r="AC17" s="715"/>
      <c r="AD17" s="716">
        <v>54156</v>
      </c>
      <c r="AE17" s="716"/>
      <c r="AF17" s="716"/>
      <c r="AG17" s="716"/>
      <c r="AH17" s="716"/>
      <c r="AI17" s="716"/>
      <c r="AJ17" s="716"/>
      <c r="AK17" s="716"/>
      <c r="AL17" s="681">
        <v>0.5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182</v>
      </c>
      <c r="BP17" s="715"/>
      <c r="BQ17" s="715"/>
      <c r="BR17" s="715"/>
      <c r="BS17" s="684" t="s">
        <v>182</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1603396</v>
      </c>
      <c r="CS17" s="679"/>
      <c r="CT17" s="679"/>
      <c r="CU17" s="679"/>
      <c r="CV17" s="679"/>
      <c r="CW17" s="679"/>
      <c r="CX17" s="679"/>
      <c r="CY17" s="680"/>
      <c r="CZ17" s="715">
        <v>10.6</v>
      </c>
      <c r="DA17" s="715"/>
      <c r="DB17" s="715"/>
      <c r="DC17" s="715"/>
      <c r="DD17" s="684" t="s">
        <v>251</v>
      </c>
      <c r="DE17" s="679"/>
      <c r="DF17" s="679"/>
      <c r="DG17" s="679"/>
      <c r="DH17" s="679"/>
      <c r="DI17" s="679"/>
      <c r="DJ17" s="679"/>
      <c r="DK17" s="679"/>
      <c r="DL17" s="679"/>
      <c r="DM17" s="679"/>
      <c r="DN17" s="679"/>
      <c r="DO17" s="679"/>
      <c r="DP17" s="680"/>
      <c r="DQ17" s="684">
        <v>1546719</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10291</v>
      </c>
      <c r="S18" s="679"/>
      <c r="T18" s="679"/>
      <c r="U18" s="679"/>
      <c r="V18" s="679"/>
      <c r="W18" s="679"/>
      <c r="X18" s="679"/>
      <c r="Y18" s="680"/>
      <c r="Z18" s="715">
        <v>0.1</v>
      </c>
      <c r="AA18" s="715"/>
      <c r="AB18" s="715"/>
      <c r="AC18" s="715"/>
      <c r="AD18" s="716">
        <v>10291</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251</v>
      </c>
      <c r="BH18" s="679"/>
      <c r="BI18" s="679"/>
      <c r="BJ18" s="679"/>
      <c r="BK18" s="679"/>
      <c r="BL18" s="679"/>
      <c r="BM18" s="679"/>
      <c r="BN18" s="680"/>
      <c r="BO18" s="715" t="s">
        <v>182</v>
      </c>
      <c r="BP18" s="715"/>
      <c r="BQ18" s="715"/>
      <c r="BR18" s="715"/>
      <c r="BS18" s="684" t="s">
        <v>251</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v>920</v>
      </c>
      <c r="CS18" s="679"/>
      <c r="CT18" s="679"/>
      <c r="CU18" s="679"/>
      <c r="CV18" s="679"/>
      <c r="CW18" s="679"/>
      <c r="CX18" s="679"/>
      <c r="CY18" s="680"/>
      <c r="CZ18" s="715">
        <v>0</v>
      </c>
      <c r="DA18" s="715"/>
      <c r="DB18" s="715"/>
      <c r="DC18" s="715"/>
      <c r="DD18" s="684" t="s">
        <v>182</v>
      </c>
      <c r="DE18" s="679"/>
      <c r="DF18" s="679"/>
      <c r="DG18" s="679"/>
      <c r="DH18" s="679"/>
      <c r="DI18" s="679"/>
      <c r="DJ18" s="679"/>
      <c r="DK18" s="679"/>
      <c r="DL18" s="679"/>
      <c r="DM18" s="679"/>
      <c r="DN18" s="679"/>
      <c r="DO18" s="679"/>
      <c r="DP18" s="680"/>
      <c r="DQ18" s="684">
        <v>920</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2242</v>
      </c>
      <c r="S19" s="679"/>
      <c r="T19" s="679"/>
      <c r="U19" s="679"/>
      <c r="V19" s="679"/>
      <c r="W19" s="679"/>
      <c r="X19" s="679"/>
      <c r="Y19" s="680"/>
      <c r="Z19" s="715">
        <v>0</v>
      </c>
      <c r="AA19" s="715"/>
      <c r="AB19" s="715"/>
      <c r="AC19" s="715"/>
      <c r="AD19" s="716">
        <v>2242</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33860</v>
      </c>
      <c r="BH19" s="679"/>
      <c r="BI19" s="679"/>
      <c r="BJ19" s="679"/>
      <c r="BK19" s="679"/>
      <c r="BL19" s="679"/>
      <c r="BM19" s="679"/>
      <c r="BN19" s="680"/>
      <c r="BO19" s="715">
        <v>1</v>
      </c>
      <c r="BP19" s="715"/>
      <c r="BQ19" s="715"/>
      <c r="BR19" s="715"/>
      <c r="BS19" s="684" t="s">
        <v>182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172</v>
      </c>
      <c r="CS19" s="679"/>
      <c r="CT19" s="679"/>
      <c r="CU19" s="679"/>
      <c r="CV19" s="679"/>
      <c r="CW19" s="679"/>
      <c r="CX19" s="679"/>
      <c r="CY19" s="680"/>
      <c r="CZ19" s="715" t="s">
        <v>182</v>
      </c>
      <c r="DA19" s="715"/>
      <c r="DB19" s="715"/>
      <c r="DC19" s="715"/>
      <c r="DD19" s="684" t="s">
        <v>251</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841</v>
      </c>
      <c r="S20" s="679"/>
      <c r="T20" s="679"/>
      <c r="U20" s="679"/>
      <c r="V20" s="679"/>
      <c r="W20" s="679"/>
      <c r="X20" s="679"/>
      <c r="Y20" s="680"/>
      <c r="Z20" s="715">
        <v>0</v>
      </c>
      <c r="AA20" s="715"/>
      <c r="AB20" s="715"/>
      <c r="AC20" s="715"/>
      <c r="AD20" s="716">
        <v>841</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33860</v>
      </c>
      <c r="BH20" s="679"/>
      <c r="BI20" s="679"/>
      <c r="BJ20" s="679"/>
      <c r="BK20" s="679"/>
      <c r="BL20" s="679"/>
      <c r="BM20" s="679"/>
      <c r="BN20" s="680"/>
      <c r="BO20" s="715">
        <v>1</v>
      </c>
      <c r="BP20" s="715"/>
      <c r="BQ20" s="715"/>
      <c r="BR20" s="715"/>
      <c r="BS20" s="684" t="s">
        <v>251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15080027</v>
      </c>
      <c r="CS20" s="679"/>
      <c r="CT20" s="679"/>
      <c r="CU20" s="679"/>
      <c r="CV20" s="679"/>
      <c r="CW20" s="679"/>
      <c r="CX20" s="679"/>
      <c r="CY20" s="680"/>
      <c r="CZ20" s="715">
        <v>100</v>
      </c>
      <c r="DA20" s="715"/>
      <c r="DB20" s="715"/>
      <c r="DC20" s="715"/>
      <c r="DD20" s="684">
        <v>765486</v>
      </c>
      <c r="DE20" s="679"/>
      <c r="DF20" s="679"/>
      <c r="DG20" s="679"/>
      <c r="DH20" s="679"/>
      <c r="DI20" s="679"/>
      <c r="DJ20" s="679"/>
      <c r="DK20" s="679"/>
      <c r="DL20" s="679"/>
      <c r="DM20" s="679"/>
      <c r="DN20" s="679"/>
      <c r="DO20" s="679"/>
      <c r="DP20" s="680"/>
      <c r="DQ20" s="684">
        <v>11537612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40782</v>
      </c>
      <c r="S21" s="679"/>
      <c r="T21" s="679"/>
      <c r="U21" s="679"/>
      <c r="V21" s="679"/>
      <c r="W21" s="679"/>
      <c r="X21" s="679"/>
      <c r="Y21" s="680"/>
      <c r="Z21" s="715">
        <v>0.3</v>
      </c>
      <c r="AA21" s="715"/>
      <c r="AB21" s="715"/>
      <c r="AC21" s="715"/>
      <c r="AD21" s="716">
        <v>40782</v>
      </c>
      <c r="AE21" s="716"/>
      <c r="AF21" s="716"/>
      <c r="AG21" s="716"/>
      <c r="AH21" s="716"/>
      <c r="AI21" s="716"/>
      <c r="AJ21" s="716"/>
      <c r="AK21" s="716"/>
      <c r="AL21" s="681">
        <v>0.4</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33860</v>
      </c>
      <c r="BH21" s="679"/>
      <c r="BI21" s="679"/>
      <c r="BJ21" s="679"/>
      <c r="BK21" s="679"/>
      <c r="BL21" s="679"/>
      <c r="BM21" s="679"/>
      <c r="BN21" s="680"/>
      <c r="BO21" s="715">
        <v>1</v>
      </c>
      <c r="BP21" s="715"/>
      <c r="BQ21" s="715"/>
      <c r="BR21" s="715"/>
      <c r="BS21" s="684" t="s">
        <v>182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6583090</v>
      </c>
      <c r="S22" s="679"/>
      <c r="T22" s="679"/>
      <c r="U22" s="679"/>
      <c r="V22" s="679"/>
      <c r="W22" s="679"/>
      <c r="X22" s="679"/>
      <c r="Y22" s="680"/>
      <c r="Z22" s="715">
        <v>42.5</v>
      </c>
      <c r="AA22" s="715"/>
      <c r="AB22" s="715"/>
      <c r="AC22" s="715"/>
      <c r="AD22" s="716">
        <v>5766977</v>
      </c>
      <c r="AE22" s="716"/>
      <c r="AF22" s="716"/>
      <c r="AG22" s="716"/>
      <c r="AH22" s="716"/>
      <c r="AI22" s="716"/>
      <c r="AJ22" s="716"/>
      <c r="AK22" s="716"/>
      <c r="AL22" s="681">
        <v>58.4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182</v>
      </c>
      <c r="BH22" s="679"/>
      <c r="BI22" s="679"/>
      <c r="BJ22" s="679"/>
      <c r="BK22" s="679"/>
      <c r="BL22" s="679"/>
      <c r="BM22" s="679"/>
      <c r="BN22" s="680"/>
      <c r="BO22" s="715" t="s">
        <v>182</v>
      </c>
      <c r="BP22" s="715"/>
      <c r="BQ22" s="715"/>
      <c r="BR22" s="715"/>
      <c r="BS22" s="684" t="s">
        <v>182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5766977</v>
      </c>
      <c r="S23" s="679"/>
      <c r="T23" s="679"/>
      <c r="U23" s="679"/>
      <c r="V23" s="679"/>
      <c r="W23" s="679"/>
      <c r="X23" s="679"/>
      <c r="Y23" s="680"/>
      <c r="Z23" s="715">
        <v>37.299999999999997</v>
      </c>
      <c r="AA23" s="715"/>
      <c r="AB23" s="715"/>
      <c r="AC23" s="715"/>
      <c r="AD23" s="716">
        <v>5766977</v>
      </c>
      <c r="AE23" s="716"/>
      <c r="AF23" s="716"/>
      <c r="AG23" s="716"/>
      <c r="AH23" s="716"/>
      <c r="AI23" s="716"/>
      <c r="AJ23" s="716"/>
      <c r="AK23" s="716"/>
      <c r="AL23" s="681">
        <v>58.4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182</v>
      </c>
      <c r="BH23" s="679"/>
      <c r="BI23" s="679"/>
      <c r="BJ23" s="679"/>
      <c r="BK23" s="679"/>
      <c r="BL23" s="679"/>
      <c r="BM23" s="679"/>
      <c r="BN23" s="680"/>
      <c r="BO23" s="715" t="s">
        <v>182</v>
      </c>
      <c r="BP23" s="715"/>
      <c r="BQ23" s="715"/>
      <c r="BR23" s="715"/>
      <c r="BS23" s="684" t="s">
        <v>251</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809853</v>
      </c>
      <c r="S24" s="679"/>
      <c r="T24" s="679"/>
      <c r="U24" s="679"/>
      <c r="V24" s="679"/>
      <c r="W24" s="679"/>
      <c r="X24" s="679"/>
      <c r="Y24" s="680"/>
      <c r="Z24" s="715">
        <v>5.2</v>
      </c>
      <c r="AA24" s="715"/>
      <c r="AB24" s="715"/>
      <c r="AC24" s="715"/>
      <c r="AD24" s="716" t="s">
        <v>182</v>
      </c>
      <c r="AE24" s="716"/>
      <c r="AF24" s="716"/>
      <c r="AG24" s="716"/>
      <c r="AH24" s="716"/>
      <c r="AI24" s="716"/>
      <c r="AJ24" s="716"/>
      <c r="AK24" s="716"/>
      <c r="AL24" s="681" t="s">
        <v>182</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251</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6937312</v>
      </c>
      <c r="CS24" s="734"/>
      <c r="CT24" s="734"/>
      <c r="CU24" s="734"/>
      <c r="CV24" s="734"/>
      <c r="CW24" s="734"/>
      <c r="CX24" s="734"/>
      <c r="CY24" s="777"/>
      <c r="CZ24" s="778">
        <v>46</v>
      </c>
      <c r="DA24" s="749"/>
      <c r="DB24" s="749"/>
      <c r="DC24" s="781"/>
      <c r="DD24" s="776">
        <v>4968074</v>
      </c>
      <c r="DE24" s="734"/>
      <c r="DF24" s="734"/>
      <c r="DG24" s="734"/>
      <c r="DH24" s="734"/>
      <c r="DI24" s="734"/>
      <c r="DJ24" s="734"/>
      <c r="DK24" s="777"/>
      <c r="DL24" s="776">
        <v>4925583</v>
      </c>
      <c r="DM24" s="734"/>
      <c r="DN24" s="734"/>
      <c r="DO24" s="734"/>
      <c r="DP24" s="734"/>
      <c r="DQ24" s="734"/>
      <c r="DR24" s="734"/>
      <c r="DS24" s="734"/>
      <c r="DT24" s="734"/>
      <c r="DU24" s="734"/>
      <c r="DV24" s="777"/>
      <c r="DW24" s="778">
        <v>48.1</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6260</v>
      </c>
      <c r="S25" s="679"/>
      <c r="T25" s="679"/>
      <c r="U25" s="679"/>
      <c r="V25" s="679"/>
      <c r="W25" s="679"/>
      <c r="X25" s="679"/>
      <c r="Y25" s="680"/>
      <c r="Z25" s="715">
        <v>0</v>
      </c>
      <c r="AA25" s="715"/>
      <c r="AB25" s="715"/>
      <c r="AC25" s="715"/>
      <c r="AD25" s="716" t="s">
        <v>182</v>
      </c>
      <c r="AE25" s="716"/>
      <c r="AF25" s="716"/>
      <c r="AG25" s="716"/>
      <c r="AH25" s="716"/>
      <c r="AI25" s="716"/>
      <c r="AJ25" s="716"/>
      <c r="AK25" s="716"/>
      <c r="AL25" s="681" t="s">
        <v>182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251</v>
      </c>
      <c r="BH25" s="679"/>
      <c r="BI25" s="679"/>
      <c r="BJ25" s="679"/>
      <c r="BK25" s="679"/>
      <c r="BL25" s="679"/>
      <c r="BM25" s="679"/>
      <c r="BN25" s="680"/>
      <c r="BO25" s="715" t="s">
        <v>182</v>
      </c>
      <c r="BP25" s="715"/>
      <c r="BQ25" s="715"/>
      <c r="BR25" s="715"/>
      <c r="BS25" s="684" t="s">
        <v>251</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2406376</v>
      </c>
      <c r="CS25" s="697"/>
      <c r="CT25" s="697"/>
      <c r="CU25" s="697"/>
      <c r="CV25" s="697"/>
      <c r="CW25" s="697"/>
      <c r="CX25" s="697"/>
      <c r="CY25" s="698"/>
      <c r="CZ25" s="681">
        <v>16</v>
      </c>
      <c r="DA25" s="699"/>
      <c r="DB25" s="699"/>
      <c r="DC25" s="700"/>
      <c r="DD25" s="684">
        <v>2277638</v>
      </c>
      <c r="DE25" s="697"/>
      <c r="DF25" s="697"/>
      <c r="DG25" s="697"/>
      <c r="DH25" s="697"/>
      <c r="DI25" s="697"/>
      <c r="DJ25" s="697"/>
      <c r="DK25" s="698"/>
      <c r="DL25" s="684">
        <v>2235748</v>
      </c>
      <c r="DM25" s="697"/>
      <c r="DN25" s="697"/>
      <c r="DO25" s="697"/>
      <c r="DP25" s="697"/>
      <c r="DQ25" s="697"/>
      <c r="DR25" s="697"/>
      <c r="DS25" s="697"/>
      <c r="DT25" s="697"/>
      <c r="DU25" s="697"/>
      <c r="DV25" s="698"/>
      <c r="DW25" s="681">
        <v>21.8</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10669555</v>
      </c>
      <c r="S26" s="679"/>
      <c r="T26" s="679"/>
      <c r="U26" s="679"/>
      <c r="V26" s="679"/>
      <c r="W26" s="679"/>
      <c r="X26" s="679"/>
      <c r="Y26" s="680"/>
      <c r="Z26" s="715">
        <v>69</v>
      </c>
      <c r="AA26" s="715"/>
      <c r="AB26" s="715"/>
      <c r="AC26" s="715"/>
      <c r="AD26" s="716">
        <v>9853442</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182</v>
      </c>
      <c r="BP26" s="715"/>
      <c r="BQ26" s="715"/>
      <c r="BR26" s="715"/>
      <c r="BS26" s="684" t="s">
        <v>182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1449124</v>
      </c>
      <c r="CS26" s="679"/>
      <c r="CT26" s="679"/>
      <c r="CU26" s="679"/>
      <c r="CV26" s="679"/>
      <c r="CW26" s="679"/>
      <c r="CX26" s="679"/>
      <c r="CY26" s="680"/>
      <c r="CZ26" s="681">
        <v>9.6</v>
      </c>
      <c r="DA26" s="699"/>
      <c r="DB26" s="699"/>
      <c r="DC26" s="700"/>
      <c r="DD26" s="684">
        <v>1338535</v>
      </c>
      <c r="DE26" s="679"/>
      <c r="DF26" s="679"/>
      <c r="DG26" s="679"/>
      <c r="DH26" s="679"/>
      <c r="DI26" s="679"/>
      <c r="DJ26" s="679"/>
      <c r="DK26" s="680"/>
      <c r="DL26" s="684" t="s">
        <v>182</v>
      </c>
      <c r="DM26" s="679"/>
      <c r="DN26" s="679"/>
      <c r="DO26" s="679"/>
      <c r="DP26" s="679"/>
      <c r="DQ26" s="679"/>
      <c r="DR26" s="679"/>
      <c r="DS26" s="679"/>
      <c r="DT26" s="679"/>
      <c r="DU26" s="679"/>
      <c r="DV26" s="680"/>
      <c r="DW26" s="681" t="s">
        <v>182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2249</v>
      </c>
      <c r="S27" s="679"/>
      <c r="T27" s="679"/>
      <c r="U27" s="679"/>
      <c r="V27" s="679"/>
      <c r="W27" s="679"/>
      <c r="X27" s="679"/>
      <c r="Y27" s="680"/>
      <c r="Z27" s="715">
        <v>0</v>
      </c>
      <c r="AA27" s="715"/>
      <c r="AB27" s="715"/>
      <c r="AC27" s="715"/>
      <c r="AD27" s="716">
        <v>2249</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3311009</v>
      </c>
      <c r="BH27" s="679"/>
      <c r="BI27" s="679"/>
      <c r="BJ27" s="679"/>
      <c r="BK27" s="679"/>
      <c r="BL27" s="679"/>
      <c r="BM27" s="679"/>
      <c r="BN27" s="680"/>
      <c r="BO27" s="715">
        <v>100</v>
      </c>
      <c r="BP27" s="715"/>
      <c r="BQ27" s="715"/>
      <c r="BR27" s="715"/>
      <c r="BS27" s="684">
        <v>37538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2927540</v>
      </c>
      <c r="CS27" s="697"/>
      <c r="CT27" s="697"/>
      <c r="CU27" s="697"/>
      <c r="CV27" s="697"/>
      <c r="CW27" s="697"/>
      <c r="CX27" s="697"/>
      <c r="CY27" s="698"/>
      <c r="CZ27" s="681">
        <v>19.399999999999999</v>
      </c>
      <c r="DA27" s="699"/>
      <c r="DB27" s="699"/>
      <c r="DC27" s="700"/>
      <c r="DD27" s="684">
        <v>1143717</v>
      </c>
      <c r="DE27" s="697"/>
      <c r="DF27" s="697"/>
      <c r="DG27" s="697"/>
      <c r="DH27" s="697"/>
      <c r="DI27" s="697"/>
      <c r="DJ27" s="697"/>
      <c r="DK27" s="698"/>
      <c r="DL27" s="684">
        <v>1143353</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39270</v>
      </c>
      <c r="S28" s="679"/>
      <c r="T28" s="679"/>
      <c r="U28" s="679"/>
      <c r="V28" s="679"/>
      <c r="W28" s="679"/>
      <c r="X28" s="679"/>
      <c r="Y28" s="680"/>
      <c r="Z28" s="715">
        <v>0.3</v>
      </c>
      <c r="AA28" s="715"/>
      <c r="AB28" s="715"/>
      <c r="AC28" s="715"/>
      <c r="AD28" s="716" t="s">
        <v>182</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1603396</v>
      </c>
      <c r="CS28" s="679"/>
      <c r="CT28" s="679"/>
      <c r="CU28" s="679"/>
      <c r="CV28" s="679"/>
      <c r="CW28" s="679"/>
      <c r="CX28" s="679"/>
      <c r="CY28" s="680"/>
      <c r="CZ28" s="681">
        <v>10.6</v>
      </c>
      <c r="DA28" s="699"/>
      <c r="DB28" s="699"/>
      <c r="DC28" s="700"/>
      <c r="DD28" s="684">
        <v>1546719</v>
      </c>
      <c r="DE28" s="679"/>
      <c r="DF28" s="679"/>
      <c r="DG28" s="679"/>
      <c r="DH28" s="679"/>
      <c r="DI28" s="679"/>
      <c r="DJ28" s="679"/>
      <c r="DK28" s="680"/>
      <c r="DL28" s="684">
        <v>1546482</v>
      </c>
      <c r="DM28" s="679"/>
      <c r="DN28" s="679"/>
      <c r="DO28" s="679"/>
      <c r="DP28" s="679"/>
      <c r="DQ28" s="679"/>
      <c r="DR28" s="679"/>
      <c r="DS28" s="679"/>
      <c r="DT28" s="679"/>
      <c r="DU28" s="679"/>
      <c r="DV28" s="680"/>
      <c r="DW28" s="681">
        <v>15.1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164615</v>
      </c>
      <c r="S29" s="679"/>
      <c r="T29" s="679"/>
      <c r="U29" s="679"/>
      <c r="V29" s="679"/>
      <c r="W29" s="679"/>
      <c r="X29" s="679"/>
      <c r="Y29" s="680"/>
      <c r="Z29" s="715">
        <v>1.1000000000000001</v>
      </c>
      <c r="AA29" s="715"/>
      <c r="AB29" s="715"/>
      <c r="AC29" s="715"/>
      <c r="AD29" s="716">
        <v>6873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69</v>
      </c>
      <c r="CG29" s="712"/>
      <c r="CH29" s="712"/>
      <c r="CI29" s="712"/>
      <c r="CJ29" s="712"/>
      <c r="CK29" s="712"/>
      <c r="CL29" s="712"/>
      <c r="CM29" s="712"/>
      <c r="CN29" s="712"/>
      <c r="CO29" s="712"/>
      <c r="CP29" s="712"/>
      <c r="CQ29" s="713"/>
      <c r="CR29" s="678">
        <v>1603396</v>
      </c>
      <c r="CS29" s="697"/>
      <c r="CT29" s="697"/>
      <c r="CU29" s="697"/>
      <c r="CV29" s="697"/>
      <c r="CW29" s="697"/>
      <c r="CX29" s="697"/>
      <c r="CY29" s="698"/>
      <c r="CZ29" s="681">
        <v>10.6</v>
      </c>
      <c r="DA29" s="699"/>
      <c r="DB29" s="699"/>
      <c r="DC29" s="700"/>
      <c r="DD29" s="684">
        <v>1546719</v>
      </c>
      <c r="DE29" s="697"/>
      <c r="DF29" s="697"/>
      <c r="DG29" s="697"/>
      <c r="DH29" s="697"/>
      <c r="DI29" s="697"/>
      <c r="DJ29" s="697"/>
      <c r="DK29" s="698"/>
      <c r="DL29" s="684">
        <v>1546482</v>
      </c>
      <c r="DM29" s="697"/>
      <c r="DN29" s="697"/>
      <c r="DO29" s="697"/>
      <c r="DP29" s="697"/>
      <c r="DQ29" s="697"/>
      <c r="DR29" s="697"/>
      <c r="DS29" s="697"/>
      <c r="DT29" s="697"/>
      <c r="DU29" s="697"/>
      <c r="DV29" s="698"/>
      <c r="DW29" s="681">
        <v>15.1</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15229</v>
      </c>
      <c r="S30" s="679"/>
      <c r="T30" s="679"/>
      <c r="U30" s="679"/>
      <c r="V30" s="679"/>
      <c r="W30" s="679"/>
      <c r="X30" s="679"/>
      <c r="Y30" s="680"/>
      <c r="Z30" s="715">
        <v>0.1</v>
      </c>
      <c r="AA30" s="715"/>
      <c r="AB30" s="715"/>
      <c r="AC30" s="715"/>
      <c r="AD30" s="716" t="s">
        <v>251</v>
      </c>
      <c r="AE30" s="716"/>
      <c r="AF30" s="716"/>
      <c r="AG30" s="716"/>
      <c r="AH30" s="716"/>
      <c r="AI30" s="716"/>
      <c r="AJ30" s="716"/>
      <c r="AK30" s="716"/>
      <c r="AL30" s="681" t="s">
        <v>182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1521342</v>
      </c>
      <c r="CS30" s="679"/>
      <c r="CT30" s="679"/>
      <c r="CU30" s="679"/>
      <c r="CV30" s="679"/>
      <c r="CW30" s="679"/>
      <c r="CX30" s="679"/>
      <c r="CY30" s="680"/>
      <c r="CZ30" s="681">
        <v>10.1</v>
      </c>
      <c r="DA30" s="699"/>
      <c r="DB30" s="699"/>
      <c r="DC30" s="700"/>
      <c r="DD30" s="684">
        <v>1464723</v>
      </c>
      <c r="DE30" s="679"/>
      <c r="DF30" s="679"/>
      <c r="DG30" s="679"/>
      <c r="DH30" s="679"/>
      <c r="DI30" s="679"/>
      <c r="DJ30" s="679"/>
      <c r="DK30" s="680"/>
      <c r="DL30" s="684">
        <v>1464649</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1677483</v>
      </c>
      <c r="S31" s="679"/>
      <c r="T31" s="679"/>
      <c r="U31" s="679"/>
      <c r="V31" s="679"/>
      <c r="W31" s="679"/>
      <c r="X31" s="679"/>
      <c r="Y31" s="680"/>
      <c r="Z31" s="715">
        <v>10.8</v>
      </c>
      <c r="AA31" s="715"/>
      <c r="AB31" s="715"/>
      <c r="AC31" s="715"/>
      <c r="AD31" s="716" t="s">
        <v>182</v>
      </c>
      <c r="AE31" s="716"/>
      <c r="AF31" s="716"/>
      <c r="AG31" s="716"/>
      <c r="AH31" s="716"/>
      <c r="AI31" s="716"/>
      <c r="AJ31" s="716"/>
      <c r="AK31" s="716"/>
      <c r="AL31" s="681" t="s">
        <v>182</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v>
      </c>
      <c r="BH31" s="748"/>
      <c r="BI31" s="748"/>
      <c r="BJ31" s="748"/>
      <c r="BK31" s="748"/>
      <c r="BL31" s="748"/>
      <c r="BM31" s="749">
        <v>95.3</v>
      </c>
      <c r="BN31" s="748"/>
      <c r="BO31" s="748"/>
      <c r="BP31" s="748"/>
      <c r="BQ31" s="750"/>
      <c r="BR31" s="747">
        <v>99.1</v>
      </c>
      <c r="BS31" s="748"/>
      <c r="BT31" s="748"/>
      <c r="BU31" s="748"/>
      <c r="BV31" s="748"/>
      <c r="BW31" s="748"/>
      <c r="BX31" s="749">
        <v>95.4</v>
      </c>
      <c r="BY31" s="748"/>
      <c r="BZ31" s="748"/>
      <c r="CA31" s="748"/>
      <c r="CB31" s="750"/>
      <c r="CD31" s="765"/>
      <c r="CE31" s="766"/>
      <c r="CF31" s="711" t="s">
        <v>310</v>
      </c>
      <c r="CG31" s="712"/>
      <c r="CH31" s="712"/>
      <c r="CI31" s="712"/>
      <c r="CJ31" s="712"/>
      <c r="CK31" s="712"/>
      <c r="CL31" s="712"/>
      <c r="CM31" s="712"/>
      <c r="CN31" s="712"/>
      <c r="CO31" s="712"/>
      <c r="CP31" s="712"/>
      <c r="CQ31" s="713"/>
      <c r="CR31" s="678">
        <v>82054</v>
      </c>
      <c r="CS31" s="697"/>
      <c r="CT31" s="697"/>
      <c r="CU31" s="697"/>
      <c r="CV31" s="697"/>
      <c r="CW31" s="697"/>
      <c r="CX31" s="697"/>
      <c r="CY31" s="698"/>
      <c r="CZ31" s="681">
        <v>0.5</v>
      </c>
      <c r="DA31" s="699"/>
      <c r="DB31" s="699"/>
      <c r="DC31" s="700"/>
      <c r="DD31" s="684">
        <v>81996</v>
      </c>
      <c r="DE31" s="697"/>
      <c r="DF31" s="697"/>
      <c r="DG31" s="697"/>
      <c r="DH31" s="697"/>
      <c r="DI31" s="697"/>
      <c r="DJ31" s="697"/>
      <c r="DK31" s="698"/>
      <c r="DL31" s="684">
        <v>81833</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v>10168</v>
      </c>
      <c r="S32" s="679"/>
      <c r="T32" s="679"/>
      <c r="U32" s="679"/>
      <c r="V32" s="679"/>
      <c r="W32" s="679"/>
      <c r="X32" s="679"/>
      <c r="Y32" s="680"/>
      <c r="Z32" s="715">
        <v>0.1</v>
      </c>
      <c r="AA32" s="715"/>
      <c r="AB32" s="715"/>
      <c r="AC32" s="715"/>
      <c r="AD32" s="716">
        <v>10168</v>
      </c>
      <c r="AE32" s="716"/>
      <c r="AF32" s="716"/>
      <c r="AG32" s="716"/>
      <c r="AH32" s="716"/>
      <c r="AI32" s="716"/>
      <c r="AJ32" s="716"/>
      <c r="AK32" s="716"/>
      <c r="AL32" s="681">
        <v>0.1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96.4</v>
      </c>
      <c r="BN32" s="743"/>
      <c r="BO32" s="743"/>
      <c r="BP32" s="743"/>
      <c r="BQ32" s="721"/>
      <c r="BR32" s="751">
        <v>99.3</v>
      </c>
      <c r="BS32" s="697"/>
      <c r="BT32" s="697"/>
      <c r="BU32" s="697"/>
      <c r="BV32" s="697"/>
      <c r="BW32" s="697"/>
      <c r="BX32" s="682">
        <v>96.3</v>
      </c>
      <c r="BY32" s="743"/>
      <c r="BZ32" s="743"/>
      <c r="CA32" s="743"/>
      <c r="CB32" s="721"/>
      <c r="CD32" s="767"/>
      <c r="CE32" s="768"/>
      <c r="CF32" s="711" t="s">
        <v>314</v>
      </c>
      <c r="CG32" s="712"/>
      <c r="CH32" s="712"/>
      <c r="CI32" s="712"/>
      <c r="CJ32" s="712"/>
      <c r="CK32" s="712"/>
      <c r="CL32" s="712"/>
      <c r="CM32" s="712"/>
      <c r="CN32" s="712"/>
      <c r="CO32" s="712"/>
      <c r="CP32" s="712"/>
      <c r="CQ32" s="713"/>
      <c r="CR32" s="678" t="s">
        <v>251</v>
      </c>
      <c r="CS32" s="679"/>
      <c r="CT32" s="679"/>
      <c r="CU32" s="679"/>
      <c r="CV32" s="679"/>
      <c r="CW32" s="679"/>
      <c r="CX32" s="679"/>
      <c r="CY32" s="680"/>
      <c r="CZ32" s="681" t="s">
        <v>182</v>
      </c>
      <c r="DA32" s="699"/>
      <c r="DB32" s="699"/>
      <c r="DC32" s="700"/>
      <c r="DD32" s="684" t="s">
        <v>182</v>
      </c>
      <c r="DE32" s="679"/>
      <c r="DF32" s="679"/>
      <c r="DG32" s="679"/>
      <c r="DH32" s="679"/>
      <c r="DI32" s="679"/>
      <c r="DJ32" s="679"/>
      <c r="DK32" s="680"/>
      <c r="DL32" s="684" t="s">
        <v>182</v>
      </c>
      <c r="DM32" s="679"/>
      <c r="DN32" s="679"/>
      <c r="DO32" s="679"/>
      <c r="DP32" s="679"/>
      <c r="DQ32" s="679"/>
      <c r="DR32" s="679"/>
      <c r="DS32" s="679"/>
      <c r="DT32" s="679"/>
      <c r="DU32" s="679"/>
      <c r="DV32" s="680"/>
      <c r="DW32" s="681" t="s">
        <v>182</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1020264</v>
      </c>
      <c r="S33" s="679"/>
      <c r="T33" s="679"/>
      <c r="U33" s="679"/>
      <c r="V33" s="679"/>
      <c r="W33" s="679"/>
      <c r="X33" s="679"/>
      <c r="Y33" s="680"/>
      <c r="Z33" s="715">
        <v>6.6</v>
      </c>
      <c r="AA33" s="715"/>
      <c r="AB33" s="715"/>
      <c r="AC33" s="715"/>
      <c r="AD33" s="716" t="s">
        <v>182</v>
      </c>
      <c r="AE33" s="716"/>
      <c r="AF33" s="716"/>
      <c r="AG33" s="716"/>
      <c r="AH33" s="716"/>
      <c r="AI33" s="716"/>
      <c r="AJ33" s="716"/>
      <c r="AK33" s="716"/>
      <c r="AL33" s="681" t="s">
        <v>182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v>
      </c>
      <c r="BH33" s="663"/>
      <c r="BI33" s="663"/>
      <c r="BJ33" s="663"/>
      <c r="BK33" s="663"/>
      <c r="BL33" s="663"/>
      <c r="BM33" s="706">
        <v>90.8</v>
      </c>
      <c r="BN33" s="663"/>
      <c r="BO33" s="663"/>
      <c r="BP33" s="663"/>
      <c r="BQ33" s="727"/>
      <c r="BR33" s="742">
        <v>98</v>
      </c>
      <c r="BS33" s="663"/>
      <c r="BT33" s="663"/>
      <c r="BU33" s="663"/>
      <c r="BV33" s="663"/>
      <c r="BW33" s="663"/>
      <c r="BX33" s="706">
        <v>90.9</v>
      </c>
      <c r="BY33" s="663"/>
      <c r="BZ33" s="663"/>
      <c r="CA33" s="663"/>
      <c r="CB33" s="727"/>
      <c r="CD33" s="711" t="s">
        <v>317</v>
      </c>
      <c r="CE33" s="712"/>
      <c r="CF33" s="712"/>
      <c r="CG33" s="712"/>
      <c r="CH33" s="712"/>
      <c r="CI33" s="712"/>
      <c r="CJ33" s="712"/>
      <c r="CK33" s="712"/>
      <c r="CL33" s="712"/>
      <c r="CM33" s="712"/>
      <c r="CN33" s="712"/>
      <c r="CO33" s="712"/>
      <c r="CP33" s="712"/>
      <c r="CQ33" s="713"/>
      <c r="CR33" s="678">
        <v>7336306</v>
      </c>
      <c r="CS33" s="697"/>
      <c r="CT33" s="697"/>
      <c r="CU33" s="697"/>
      <c r="CV33" s="697"/>
      <c r="CW33" s="697"/>
      <c r="CX33" s="697"/>
      <c r="CY33" s="698"/>
      <c r="CZ33" s="681">
        <v>48.6</v>
      </c>
      <c r="DA33" s="699"/>
      <c r="DB33" s="699"/>
      <c r="DC33" s="700"/>
      <c r="DD33" s="684">
        <v>6164590</v>
      </c>
      <c r="DE33" s="697"/>
      <c r="DF33" s="697"/>
      <c r="DG33" s="697"/>
      <c r="DH33" s="697"/>
      <c r="DI33" s="697"/>
      <c r="DJ33" s="697"/>
      <c r="DK33" s="698"/>
      <c r="DL33" s="684">
        <v>4753226</v>
      </c>
      <c r="DM33" s="697"/>
      <c r="DN33" s="697"/>
      <c r="DO33" s="697"/>
      <c r="DP33" s="697"/>
      <c r="DQ33" s="697"/>
      <c r="DR33" s="697"/>
      <c r="DS33" s="697"/>
      <c r="DT33" s="697"/>
      <c r="DU33" s="697"/>
      <c r="DV33" s="698"/>
      <c r="DW33" s="681">
        <v>46.4</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30160</v>
      </c>
      <c r="S34" s="679"/>
      <c r="T34" s="679"/>
      <c r="U34" s="679"/>
      <c r="V34" s="679"/>
      <c r="W34" s="679"/>
      <c r="X34" s="679"/>
      <c r="Y34" s="680"/>
      <c r="Z34" s="715">
        <v>0.2</v>
      </c>
      <c r="AA34" s="715"/>
      <c r="AB34" s="715"/>
      <c r="AC34" s="715"/>
      <c r="AD34" s="716">
        <v>4481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1903648</v>
      </c>
      <c r="CS34" s="679"/>
      <c r="CT34" s="679"/>
      <c r="CU34" s="679"/>
      <c r="CV34" s="679"/>
      <c r="CW34" s="679"/>
      <c r="CX34" s="679"/>
      <c r="CY34" s="680"/>
      <c r="CZ34" s="681">
        <v>12.6</v>
      </c>
      <c r="DA34" s="699"/>
      <c r="DB34" s="699"/>
      <c r="DC34" s="700"/>
      <c r="DD34" s="684">
        <v>1672118</v>
      </c>
      <c r="DE34" s="679"/>
      <c r="DF34" s="679"/>
      <c r="DG34" s="679"/>
      <c r="DH34" s="679"/>
      <c r="DI34" s="679"/>
      <c r="DJ34" s="679"/>
      <c r="DK34" s="680"/>
      <c r="DL34" s="684">
        <v>983160</v>
      </c>
      <c r="DM34" s="679"/>
      <c r="DN34" s="679"/>
      <c r="DO34" s="679"/>
      <c r="DP34" s="679"/>
      <c r="DQ34" s="679"/>
      <c r="DR34" s="679"/>
      <c r="DS34" s="679"/>
      <c r="DT34" s="679"/>
      <c r="DU34" s="679"/>
      <c r="DV34" s="680"/>
      <c r="DW34" s="681">
        <v>9.6</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524275</v>
      </c>
      <c r="S35" s="679"/>
      <c r="T35" s="679"/>
      <c r="U35" s="679"/>
      <c r="V35" s="679"/>
      <c r="W35" s="679"/>
      <c r="X35" s="679"/>
      <c r="Y35" s="680"/>
      <c r="Z35" s="715">
        <v>3.4</v>
      </c>
      <c r="AA35" s="715"/>
      <c r="AB35" s="715"/>
      <c r="AC35" s="715"/>
      <c r="AD35" s="716" t="s">
        <v>182</v>
      </c>
      <c r="AE35" s="716"/>
      <c r="AF35" s="716"/>
      <c r="AG35" s="716"/>
      <c r="AH35" s="716"/>
      <c r="AI35" s="716"/>
      <c r="AJ35" s="716"/>
      <c r="AK35" s="716"/>
      <c r="AL35" s="681" t="s">
        <v>182</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184988</v>
      </c>
      <c r="CS35" s="697"/>
      <c r="CT35" s="697"/>
      <c r="CU35" s="697"/>
      <c r="CV35" s="697"/>
      <c r="CW35" s="697"/>
      <c r="CX35" s="697"/>
      <c r="CY35" s="698"/>
      <c r="CZ35" s="681">
        <v>1.2</v>
      </c>
      <c r="DA35" s="699"/>
      <c r="DB35" s="699"/>
      <c r="DC35" s="700"/>
      <c r="DD35" s="684">
        <v>160865</v>
      </c>
      <c r="DE35" s="697"/>
      <c r="DF35" s="697"/>
      <c r="DG35" s="697"/>
      <c r="DH35" s="697"/>
      <c r="DI35" s="697"/>
      <c r="DJ35" s="697"/>
      <c r="DK35" s="698"/>
      <c r="DL35" s="684">
        <v>160865</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38452</v>
      </c>
      <c r="S36" s="679"/>
      <c r="T36" s="679"/>
      <c r="U36" s="679"/>
      <c r="V36" s="679"/>
      <c r="W36" s="679"/>
      <c r="X36" s="679"/>
      <c r="Y36" s="680"/>
      <c r="Z36" s="715">
        <v>0.2</v>
      </c>
      <c r="AA36" s="715"/>
      <c r="AB36" s="715"/>
      <c r="AC36" s="715"/>
      <c r="AD36" s="716" t="s">
        <v>182</v>
      </c>
      <c r="AE36" s="716"/>
      <c r="AF36" s="716"/>
      <c r="AG36" s="716"/>
      <c r="AH36" s="716"/>
      <c r="AI36" s="716"/>
      <c r="AJ36" s="716"/>
      <c r="AK36" s="716"/>
      <c r="AL36" s="681" t="s">
        <v>182</v>
      </c>
      <c r="AM36" s="682"/>
      <c r="AN36" s="682"/>
      <c r="AO36" s="717"/>
      <c r="AP36" s="235"/>
      <c r="AQ36" s="730" t="s">
        <v>325</v>
      </c>
      <c r="AR36" s="731"/>
      <c r="AS36" s="731"/>
      <c r="AT36" s="731"/>
      <c r="AU36" s="731"/>
      <c r="AV36" s="731"/>
      <c r="AW36" s="731"/>
      <c r="AX36" s="731"/>
      <c r="AY36" s="732"/>
      <c r="AZ36" s="733">
        <v>2902382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81148</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2934183</v>
      </c>
      <c r="CS36" s="679"/>
      <c r="CT36" s="679"/>
      <c r="CU36" s="679"/>
      <c r="CV36" s="679"/>
      <c r="CW36" s="679"/>
      <c r="CX36" s="679"/>
      <c r="CY36" s="680"/>
      <c r="CZ36" s="681">
        <v>19.5</v>
      </c>
      <c r="DA36" s="699"/>
      <c r="DB36" s="699"/>
      <c r="DC36" s="700"/>
      <c r="DD36" s="684">
        <v>2698545</v>
      </c>
      <c r="DE36" s="679"/>
      <c r="DF36" s="679"/>
      <c r="DG36" s="679"/>
      <c r="DH36" s="679"/>
      <c r="DI36" s="679"/>
      <c r="DJ36" s="679"/>
      <c r="DK36" s="680"/>
      <c r="DL36" s="684">
        <v>2253829</v>
      </c>
      <c r="DM36" s="679"/>
      <c r="DN36" s="679"/>
      <c r="DO36" s="679"/>
      <c r="DP36" s="679"/>
      <c r="DQ36" s="679"/>
      <c r="DR36" s="679"/>
      <c r="DS36" s="679"/>
      <c r="DT36" s="679"/>
      <c r="DU36" s="679"/>
      <c r="DV36" s="680"/>
      <c r="DW36" s="681">
        <v>22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196782</v>
      </c>
      <c r="S37" s="679"/>
      <c r="T37" s="679"/>
      <c r="U37" s="679"/>
      <c r="V37" s="679"/>
      <c r="W37" s="679"/>
      <c r="X37" s="679"/>
      <c r="Y37" s="680"/>
      <c r="Z37" s="715">
        <v>1.3</v>
      </c>
      <c r="AA37" s="715"/>
      <c r="AB37" s="715"/>
      <c r="AC37" s="715"/>
      <c r="AD37" s="716" t="s">
        <v>182</v>
      </c>
      <c r="AE37" s="716"/>
      <c r="AF37" s="716"/>
      <c r="AG37" s="716"/>
      <c r="AH37" s="716"/>
      <c r="AI37" s="716"/>
      <c r="AJ37" s="716"/>
      <c r="AK37" s="716"/>
      <c r="AL37" s="681" t="s">
        <v>182</v>
      </c>
      <c r="AM37" s="682"/>
      <c r="AN37" s="682"/>
      <c r="AO37" s="717"/>
      <c r="AQ37" s="718" t="s">
        <v>329</v>
      </c>
      <c r="AR37" s="719"/>
      <c r="AS37" s="719"/>
      <c r="AT37" s="719"/>
      <c r="AU37" s="719"/>
      <c r="AV37" s="719"/>
      <c r="AW37" s="719"/>
      <c r="AX37" s="719"/>
      <c r="AY37" s="720"/>
      <c r="AZ37" s="678">
        <v>544287</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14019</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1186941</v>
      </c>
      <c r="CS37" s="697"/>
      <c r="CT37" s="697"/>
      <c r="CU37" s="697"/>
      <c r="CV37" s="697"/>
      <c r="CW37" s="697"/>
      <c r="CX37" s="697"/>
      <c r="CY37" s="698"/>
      <c r="CZ37" s="681">
        <v>7.9</v>
      </c>
      <c r="DA37" s="699"/>
      <c r="DB37" s="699"/>
      <c r="DC37" s="700"/>
      <c r="DD37" s="684">
        <v>1186941</v>
      </c>
      <c r="DE37" s="697"/>
      <c r="DF37" s="697"/>
      <c r="DG37" s="697"/>
      <c r="DH37" s="697"/>
      <c r="DI37" s="697"/>
      <c r="DJ37" s="697"/>
      <c r="DK37" s="698"/>
      <c r="DL37" s="684">
        <v>1175870</v>
      </c>
      <c r="DM37" s="697"/>
      <c r="DN37" s="697"/>
      <c r="DO37" s="697"/>
      <c r="DP37" s="697"/>
      <c r="DQ37" s="697"/>
      <c r="DR37" s="697"/>
      <c r="DS37" s="697"/>
      <c r="DT37" s="697"/>
      <c r="DU37" s="697"/>
      <c r="DV37" s="698"/>
      <c r="DW37" s="681">
        <v>11.5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386998</v>
      </c>
      <c r="S38" s="679"/>
      <c r="T38" s="679"/>
      <c r="U38" s="679"/>
      <c r="V38" s="679"/>
      <c r="W38" s="679"/>
      <c r="X38" s="679"/>
      <c r="Y38" s="680"/>
      <c r="Z38" s="715">
        <v>2.5</v>
      </c>
      <c r="AA38" s="715"/>
      <c r="AB38" s="715"/>
      <c r="AC38" s="715"/>
      <c r="AD38" s="716">
        <v>2241</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514880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4484</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1722318</v>
      </c>
      <c r="CS38" s="679"/>
      <c r="CT38" s="679"/>
      <c r="CU38" s="679"/>
      <c r="CV38" s="679"/>
      <c r="CW38" s="679"/>
      <c r="CX38" s="679"/>
      <c r="CY38" s="680"/>
      <c r="CZ38" s="681">
        <v>11.4</v>
      </c>
      <c r="DA38" s="699"/>
      <c r="DB38" s="699"/>
      <c r="DC38" s="700"/>
      <c r="DD38" s="684">
        <v>1430278</v>
      </c>
      <c r="DE38" s="679"/>
      <c r="DF38" s="679"/>
      <c r="DG38" s="679"/>
      <c r="DH38" s="679"/>
      <c r="DI38" s="679"/>
      <c r="DJ38" s="679"/>
      <c r="DK38" s="680"/>
      <c r="DL38" s="684">
        <v>1355372</v>
      </c>
      <c r="DM38" s="679"/>
      <c r="DN38" s="679"/>
      <c r="DO38" s="679"/>
      <c r="DP38" s="679"/>
      <c r="DQ38" s="679"/>
      <c r="DR38" s="679"/>
      <c r="DS38" s="679"/>
      <c r="DT38" s="679"/>
      <c r="DU38" s="679"/>
      <c r="DV38" s="680"/>
      <c r="DW38" s="681">
        <v>13.2</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697466</v>
      </c>
      <c r="S39" s="679"/>
      <c r="T39" s="679"/>
      <c r="U39" s="679"/>
      <c r="V39" s="679"/>
      <c r="W39" s="679"/>
      <c r="X39" s="679"/>
      <c r="Y39" s="680"/>
      <c r="Z39" s="715">
        <v>4.5</v>
      </c>
      <c r="AA39" s="715"/>
      <c r="AB39" s="715"/>
      <c r="AC39" s="715"/>
      <c r="AD39" s="716" t="s">
        <v>251</v>
      </c>
      <c r="AE39" s="716"/>
      <c r="AF39" s="716"/>
      <c r="AG39" s="716"/>
      <c r="AH39" s="716"/>
      <c r="AI39" s="716"/>
      <c r="AJ39" s="716"/>
      <c r="AK39" s="716"/>
      <c r="AL39" s="681" t="s">
        <v>182</v>
      </c>
      <c r="AM39" s="682"/>
      <c r="AN39" s="682"/>
      <c r="AO39" s="717"/>
      <c r="AQ39" s="718" t="s">
        <v>337</v>
      </c>
      <c r="AR39" s="719"/>
      <c r="AS39" s="719"/>
      <c r="AT39" s="719"/>
      <c r="AU39" s="719"/>
      <c r="AV39" s="719"/>
      <c r="AW39" s="719"/>
      <c r="AX39" s="719"/>
      <c r="AY39" s="720"/>
      <c r="AZ39" s="678">
        <v>102711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6917</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289169</v>
      </c>
      <c r="CS39" s="697"/>
      <c r="CT39" s="697"/>
      <c r="CU39" s="697"/>
      <c r="CV39" s="697"/>
      <c r="CW39" s="697"/>
      <c r="CX39" s="697"/>
      <c r="CY39" s="698"/>
      <c r="CZ39" s="681">
        <v>1.9</v>
      </c>
      <c r="DA39" s="699"/>
      <c r="DB39" s="699"/>
      <c r="DC39" s="700"/>
      <c r="DD39" s="684">
        <v>202784</v>
      </c>
      <c r="DE39" s="697"/>
      <c r="DF39" s="697"/>
      <c r="DG39" s="697"/>
      <c r="DH39" s="697"/>
      <c r="DI39" s="697"/>
      <c r="DJ39" s="697"/>
      <c r="DK39" s="698"/>
      <c r="DL39" s="684" t="s">
        <v>182</v>
      </c>
      <c r="DM39" s="697"/>
      <c r="DN39" s="697"/>
      <c r="DO39" s="697"/>
      <c r="DP39" s="697"/>
      <c r="DQ39" s="697"/>
      <c r="DR39" s="697"/>
      <c r="DS39" s="697"/>
      <c r="DT39" s="697"/>
      <c r="DU39" s="697"/>
      <c r="DV39" s="698"/>
      <c r="DW39" s="681" t="s">
        <v>182</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251</v>
      </c>
      <c r="S40" s="679"/>
      <c r="T40" s="679"/>
      <c r="U40" s="679"/>
      <c r="V40" s="679"/>
      <c r="W40" s="679"/>
      <c r="X40" s="679"/>
      <c r="Y40" s="680"/>
      <c r="Z40" s="715" t="s">
        <v>182</v>
      </c>
      <c r="AA40" s="715"/>
      <c r="AB40" s="715"/>
      <c r="AC40" s="715"/>
      <c r="AD40" s="716" t="s">
        <v>251</v>
      </c>
      <c r="AE40" s="716"/>
      <c r="AF40" s="716"/>
      <c r="AG40" s="716"/>
      <c r="AH40" s="716"/>
      <c r="AI40" s="716"/>
      <c r="AJ40" s="716"/>
      <c r="AK40" s="716"/>
      <c r="AL40" s="681" t="s">
        <v>182</v>
      </c>
      <c r="AM40" s="682"/>
      <c r="AN40" s="682"/>
      <c r="AO40" s="717"/>
      <c r="AQ40" s="718" t="s">
        <v>341</v>
      </c>
      <c r="AR40" s="719"/>
      <c r="AS40" s="719"/>
      <c r="AT40" s="719"/>
      <c r="AU40" s="719"/>
      <c r="AV40" s="719"/>
      <c r="AW40" s="719"/>
      <c r="AX40" s="719"/>
      <c r="AY40" s="720"/>
      <c r="AZ40" s="678">
        <v>17266</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302000</v>
      </c>
      <c r="CS40" s="679"/>
      <c r="CT40" s="679"/>
      <c r="CU40" s="679"/>
      <c r="CV40" s="679"/>
      <c r="CW40" s="679"/>
      <c r="CX40" s="679"/>
      <c r="CY40" s="680"/>
      <c r="CZ40" s="681">
        <v>2</v>
      </c>
      <c r="DA40" s="699"/>
      <c r="DB40" s="699"/>
      <c r="DC40" s="700"/>
      <c r="DD40" s="684" t="s">
        <v>251</v>
      </c>
      <c r="DE40" s="679"/>
      <c r="DF40" s="679"/>
      <c r="DG40" s="679"/>
      <c r="DH40" s="679"/>
      <c r="DI40" s="679"/>
      <c r="DJ40" s="679"/>
      <c r="DK40" s="680"/>
      <c r="DL40" s="684" t="s">
        <v>182</v>
      </c>
      <c r="DM40" s="679"/>
      <c r="DN40" s="679"/>
      <c r="DO40" s="679"/>
      <c r="DP40" s="679"/>
      <c r="DQ40" s="679"/>
      <c r="DR40" s="679"/>
      <c r="DS40" s="679"/>
      <c r="DT40" s="679"/>
      <c r="DU40" s="679"/>
      <c r="DV40" s="680"/>
      <c r="DW40" s="681" t="s">
        <v>182</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364466</v>
      </c>
      <c r="S41" s="679"/>
      <c r="T41" s="679"/>
      <c r="U41" s="679"/>
      <c r="V41" s="679"/>
      <c r="W41" s="679"/>
      <c r="X41" s="679"/>
      <c r="Y41" s="680"/>
      <c r="Z41" s="715">
        <v>2.4</v>
      </c>
      <c r="AA41" s="715"/>
      <c r="AB41" s="715"/>
      <c r="AC41" s="715"/>
      <c r="AD41" s="716" t="s">
        <v>251</v>
      </c>
      <c r="AE41" s="716"/>
      <c r="AF41" s="716"/>
      <c r="AG41" s="716"/>
      <c r="AH41" s="716"/>
      <c r="AI41" s="716"/>
      <c r="AJ41" s="716"/>
      <c r="AK41" s="716"/>
      <c r="AL41" s="681" t="s">
        <v>172</v>
      </c>
      <c r="AM41" s="682"/>
      <c r="AN41" s="682"/>
      <c r="AO41" s="717"/>
      <c r="AQ41" s="718" t="s">
        <v>346</v>
      </c>
      <c r="AR41" s="719"/>
      <c r="AS41" s="719"/>
      <c r="AT41" s="719"/>
      <c r="AU41" s="719"/>
      <c r="AV41" s="719"/>
      <c r="AW41" s="719"/>
      <c r="AX41" s="719"/>
      <c r="AY41" s="720"/>
      <c r="AZ41" s="678">
        <v>370476</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172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182</v>
      </c>
      <c r="DA41" s="699"/>
      <c r="DB41" s="699"/>
      <c r="DC41" s="700"/>
      <c r="DD41" s="684" t="s">
        <v>182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15472966</v>
      </c>
      <c r="S42" s="701"/>
      <c r="T42" s="701"/>
      <c r="U42" s="701"/>
      <c r="V42" s="701"/>
      <c r="W42" s="701"/>
      <c r="X42" s="701"/>
      <c r="Y42" s="703"/>
      <c r="Z42" s="704">
        <v>100</v>
      </c>
      <c r="AA42" s="704"/>
      <c r="AB42" s="704"/>
      <c r="AC42" s="704"/>
      <c r="AD42" s="705">
        <v>9879454</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1352762</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439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806409</v>
      </c>
      <c r="CS42" s="679"/>
      <c r="CT42" s="679"/>
      <c r="CU42" s="679"/>
      <c r="CV42" s="679"/>
      <c r="CW42" s="679"/>
      <c r="CX42" s="679"/>
      <c r="CY42" s="680"/>
      <c r="CZ42" s="681">
        <v>5.3</v>
      </c>
      <c r="DA42" s="682"/>
      <c r="DB42" s="682"/>
      <c r="DC42" s="683"/>
      <c r="DD42" s="684">
        <v>404948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13020</v>
      </c>
      <c r="CS43" s="697"/>
      <c r="CT43" s="697"/>
      <c r="CU43" s="697"/>
      <c r="CV43" s="697"/>
      <c r="CW43" s="697"/>
      <c r="CX43" s="697"/>
      <c r="CY43" s="698"/>
      <c r="CZ43" s="681">
        <v>0.1</v>
      </c>
      <c r="DA43" s="699"/>
      <c r="DB43" s="699"/>
      <c r="DC43" s="700"/>
      <c r="DD43" s="684">
        <v>11387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765486</v>
      </c>
      <c r="CS44" s="679"/>
      <c r="CT44" s="679"/>
      <c r="CU44" s="679"/>
      <c r="CV44" s="679"/>
      <c r="CW44" s="679"/>
      <c r="CX44" s="679"/>
      <c r="CY44" s="680"/>
      <c r="CZ44" s="681">
        <v>5.0999999999999996</v>
      </c>
      <c r="DA44" s="682"/>
      <c r="DB44" s="682"/>
      <c r="DC44" s="683"/>
      <c r="DD44" s="684">
        <v>402506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199107</v>
      </c>
      <c r="CS45" s="697"/>
      <c r="CT45" s="697"/>
      <c r="CU45" s="697"/>
      <c r="CV45" s="697"/>
      <c r="CW45" s="697"/>
      <c r="CX45" s="697"/>
      <c r="CY45" s="698"/>
      <c r="CZ45" s="681">
        <v>1.3</v>
      </c>
      <c r="DA45" s="699"/>
      <c r="DB45" s="699"/>
      <c r="DC45" s="700"/>
      <c r="DD45" s="684">
        <v>41824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459806</v>
      </c>
      <c r="CS46" s="679"/>
      <c r="CT46" s="679"/>
      <c r="CU46" s="679"/>
      <c r="CV46" s="679"/>
      <c r="CW46" s="679"/>
      <c r="CX46" s="679"/>
      <c r="CY46" s="680"/>
      <c r="CZ46" s="681">
        <v>3</v>
      </c>
      <c r="DA46" s="682"/>
      <c r="DB46" s="682"/>
      <c r="DC46" s="683"/>
      <c r="DD46" s="684">
        <v>360022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40923</v>
      </c>
      <c r="CS47" s="697"/>
      <c r="CT47" s="697"/>
      <c r="CU47" s="697"/>
      <c r="CV47" s="697"/>
      <c r="CW47" s="697"/>
      <c r="CX47" s="697"/>
      <c r="CY47" s="698"/>
      <c r="CZ47" s="681">
        <v>0.3</v>
      </c>
      <c r="DA47" s="699"/>
      <c r="DB47" s="699"/>
      <c r="DC47" s="700"/>
      <c r="DD47" s="684">
        <v>2442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172</v>
      </c>
      <c r="CS48" s="679"/>
      <c r="CT48" s="679"/>
      <c r="CU48" s="679"/>
      <c r="CV48" s="679"/>
      <c r="CW48" s="679"/>
      <c r="CX48" s="679"/>
      <c r="CY48" s="680"/>
      <c r="CZ48" s="681" t="s">
        <v>182</v>
      </c>
      <c r="DA48" s="682"/>
      <c r="DB48" s="682"/>
      <c r="DC48" s="683"/>
      <c r="DD48" s="684" t="s">
        <v>182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15080027</v>
      </c>
      <c r="CS49" s="663"/>
      <c r="CT49" s="663"/>
      <c r="CU49" s="663"/>
      <c r="CV49" s="663"/>
      <c r="CW49" s="663"/>
      <c r="CX49" s="663"/>
      <c r="CY49" s="664"/>
      <c r="CZ49" s="665">
        <v>100</v>
      </c>
      <c r="DA49" s="666"/>
      <c r="DB49" s="666"/>
      <c r="DC49" s="667"/>
      <c r="DD49" s="668">
        <v>11537612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Xdy3Y6UeIb2kJhxhwp2GbSxdCCOzP7wGSjVJos9w+FFCWExsGtpV3KtcBk8xDjYCDXMgsfXOSosqXD5jdFdSQ==" saltValue="RiHslpp04wZohaY7ttL5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15851</v>
      </c>
      <c r="R7" s="1198"/>
      <c r="S7" s="1198"/>
      <c r="T7" s="1198"/>
      <c r="U7" s="1198"/>
      <c r="V7" s="1198">
        <v>15458</v>
      </c>
      <c r="W7" s="1198"/>
      <c r="X7" s="1198"/>
      <c r="Y7" s="1198"/>
      <c r="Z7" s="1198"/>
      <c r="AA7" s="1198">
        <v>393</v>
      </c>
      <c r="AB7" s="1198"/>
      <c r="AC7" s="1198"/>
      <c r="AD7" s="1198"/>
      <c r="AE7" s="1199"/>
      <c r="AF7" s="1200">
        <v>392</v>
      </c>
      <c r="AG7" s="1201"/>
      <c r="AH7" s="1201"/>
      <c r="AI7" s="1201"/>
      <c r="AJ7" s="1202"/>
      <c r="AK7" s="1184">
        <v>38</v>
      </c>
      <c r="AL7" s="1185"/>
      <c r="AM7" s="1185"/>
      <c r="AN7" s="1185"/>
      <c r="AO7" s="1185"/>
      <c r="AP7" s="1185">
        <v>14371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5</v>
      </c>
      <c r="CI7" s="1182"/>
      <c r="CJ7" s="1182"/>
      <c r="CK7" s="1182"/>
      <c r="CL7" s="1183"/>
      <c r="CM7" s="1181">
        <v>91</v>
      </c>
      <c r="CN7" s="1182"/>
      <c r="CO7" s="1182"/>
      <c r="CP7" s="1182"/>
      <c r="CQ7" s="1183"/>
      <c r="CR7" s="1181">
        <v>30</v>
      </c>
      <c r="CS7" s="1182"/>
      <c r="CT7" s="1182"/>
      <c r="CU7" s="1182"/>
      <c r="CV7" s="1183"/>
      <c r="CW7" s="1181" t="s">
        <v>514</v>
      </c>
      <c r="CX7" s="1182"/>
      <c r="CY7" s="1182"/>
      <c r="CZ7" s="1182"/>
      <c r="DA7" s="1183"/>
      <c r="DB7" s="1181" t="s">
        <v>514</v>
      </c>
      <c r="DC7" s="1182"/>
      <c r="DD7" s="1182"/>
      <c r="DE7" s="1182"/>
      <c r="DF7" s="1183"/>
      <c r="DG7" s="1181" t="s">
        <v>514</v>
      </c>
      <c r="DH7" s="1182"/>
      <c r="DI7" s="1182"/>
      <c r="DJ7" s="1182"/>
      <c r="DK7" s="1183"/>
      <c r="DL7" s="1181" t="s">
        <v>514</v>
      </c>
      <c r="DM7" s="1182"/>
      <c r="DN7" s="1182"/>
      <c r="DO7" s="1182"/>
      <c r="DP7" s="1183"/>
      <c r="DQ7" s="1181" t="s">
        <v>514</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9</v>
      </c>
      <c r="R8" s="1137"/>
      <c r="S8" s="1137"/>
      <c r="T8" s="1137"/>
      <c r="U8" s="1137"/>
      <c r="V8" s="1137">
        <v>9</v>
      </c>
      <c r="W8" s="1137"/>
      <c r="X8" s="1137"/>
      <c r="Y8" s="1137"/>
      <c r="Z8" s="1137"/>
      <c r="AA8" s="1137" t="s">
        <v>514</v>
      </c>
      <c r="AB8" s="1137"/>
      <c r="AC8" s="1137"/>
      <c r="AD8" s="1137"/>
      <c r="AE8" s="1138"/>
      <c r="AF8" s="1112" t="s">
        <v>182</v>
      </c>
      <c r="AG8" s="1113"/>
      <c r="AH8" s="1113"/>
      <c r="AI8" s="1113"/>
      <c r="AJ8" s="1114"/>
      <c r="AK8" s="1179">
        <v>2</v>
      </c>
      <c r="AL8" s="1180"/>
      <c r="AM8" s="1180"/>
      <c r="AN8" s="1180"/>
      <c r="AO8" s="1180"/>
      <c r="AP8" s="1180" t="s">
        <v>514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-150</v>
      </c>
      <c r="CI8" s="1083"/>
      <c r="CJ8" s="1083"/>
      <c r="CK8" s="1083"/>
      <c r="CL8" s="1084"/>
      <c r="CM8" s="1082">
        <v>650</v>
      </c>
      <c r="CN8" s="1083"/>
      <c r="CO8" s="1083"/>
      <c r="CP8" s="1083"/>
      <c r="CQ8" s="1084"/>
      <c r="CR8" s="1082">
        <v>0</v>
      </c>
      <c r="CS8" s="1083"/>
      <c r="CT8" s="1083"/>
      <c r="CU8" s="1083"/>
      <c r="CV8" s="1084"/>
      <c r="CW8" s="1082">
        <v>28</v>
      </c>
      <c r="CX8" s="1083"/>
      <c r="CY8" s="1083"/>
      <c r="CZ8" s="1083"/>
      <c r="DA8" s="1084"/>
      <c r="DB8" s="1082" t="s">
        <v>514</v>
      </c>
      <c r="DC8" s="1083"/>
      <c r="DD8" s="1083"/>
      <c r="DE8" s="1083"/>
      <c r="DF8" s="1084"/>
      <c r="DG8" s="1082" t="s">
        <v>514</v>
      </c>
      <c r="DH8" s="1083"/>
      <c r="DI8" s="1083"/>
      <c r="DJ8" s="1083"/>
      <c r="DK8" s="1084"/>
      <c r="DL8" s="1082" t="s">
        <v>514</v>
      </c>
      <c r="DM8" s="1083"/>
      <c r="DN8" s="1083"/>
      <c r="DO8" s="1083"/>
      <c r="DP8" s="1084"/>
      <c r="DQ8" s="1082" t="s">
        <v>514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598</v>
      </c>
      <c r="BT9" s="1108"/>
      <c r="BU9" s="1108"/>
      <c r="BV9" s="1108"/>
      <c r="BW9" s="1108"/>
      <c r="BX9" s="1108"/>
      <c r="BY9" s="1108"/>
      <c r="BZ9" s="1108"/>
      <c r="CA9" s="1108"/>
      <c r="CB9" s="1108"/>
      <c r="CC9" s="1108"/>
      <c r="CD9" s="1108"/>
      <c r="CE9" s="1108"/>
      <c r="CF9" s="1108"/>
      <c r="CG9" s="1109"/>
      <c r="CH9" s="1082">
        <v>3</v>
      </c>
      <c r="CI9" s="1083"/>
      <c r="CJ9" s="1083"/>
      <c r="CK9" s="1083"/>
      <c r="CL9" s="1084"/>
      <c r="CM9" s="1082">
        <v>223</v>
      </c>
      <c r="CN9" s="1083"/>
      <c r="CO9" s="1083"/>
      <c r="CP9" s="1083"/>
      <c r="CQ9" s="1084"/>
      <c r="CR9" s="1082">
        <v>31</v>
      </c>
      <c r="CS9" s="1083"/>
      <c r="CT9" s="1083"/>
      <c r="CU9" s="1083"/>
      <c r="CV9" s="1084"/>
      <c r="CW9" s="1082" t="s">
        <v>514</v>
      </c>
      <c r="CX9" s="1083"/>
      <c r="CY9" s="1083"/>
      <c r="CZ9" s="1083"/>
      <c r="DA9" s="1084"/>
      <c r="DB9" s="1082" t="s">
        <v>514</v>
      </c>
      <c r="DC9" s="1083"/>
      <c r="DD9" s="1083"/>
      <c r="DE9" s="1083"/>
      <c r="DF9" s="1084"/>
      <c r="DG9" s="1082" t="s">
        <v>514</v>
      </c>
      <c r="DH9" s="1083"/>
      <c r="DI9" s="1083"/>
      <c r="DJ9" s="1083"/>
      <c r="DK9" s="1084"/>
      <c r="DL9" s="1082" t="s">
        <v>514</v>
      </c>
      <c r="DM9" s="1083"/>
      <c r="DN9" s="1083"/>
      <c r="DO9" s="1083"/>
      <c r="DP9" s="1084"/>
      <c r="DQ9" s="1082" t="s">
        <v>514</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15479</v>
      </c>
      <c r="R23" s="1162"/>
      <c r="S23" s="1162"/>
      <c r="T23" s="1162"/>
      <c r="U23" s="1162"/>
      <c r="V23" s="1162">
        <v>15086</v>
      </c>
      <c r="W23" s="1162"/>
      <c r="X23" s="1162"/>
      <c r="Y23" s="1162"/>
      <c r="Z23" s="1162"/>
      <c r="AA23" s="1162">
        <v>393</v>
      </c>
      <c r="AB23" s="1162"/>
      <c r="AC23" s="1162"/>
      <c r="AD23" s="1162"/>
      <c r="AE23" s="1163"/>
      <c r="AF23" s="1164">
        <v>392</v>
      </c>
      <c r="AG23" s="1162"/>
      <c r="AH23" s="1162"/>
      <c r="AI23" s="1162"/>
      <c r="AJ23" s="1165"/>
      <c r="AK23" s="1166"/>
      <c r="AL23" s="1167"/>
      <c r="AM23" s="1167"/>
      <c r="AN23" s="1167"/>
      <c r="AO23" s="1167"/>
      <c r="AP23" s="1162">
        <v>14371</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4215</v>
      </c>
      <c r="R28" s="1147"/>
      <c r="S28" s="1147"/>
      <c r="T28" s="1147"/>
      <c r="U28" s="1147"/>
      <c r="V28" s="1147">
        <v>4134</v>
      </c>
      <c r="W28" s="1147"/>
      <c r="X28" s="1147"/>
      <c r="Y28" s="1147"/>
      <c r="Z28" s="1147"/>
      <c r="AA28" s="1147">
        <v>81</v>
      </c>
      <c r="AB28" s="1147"/>
      <c r="AC28" s="1147"/>
      <c r="AD28" s="1147"/>
      <c r="AE28" s="1148"/>
      <c r="AF28" s="1149">
        <v>81</v>
      </c>
      <c r="AG28" s="1147"/>
      <c r="AH28" s="1147"/>
      <c r="AI28" s="1147"/>
      <c r="AJ28" s="1150"/>
      <c r="AK28" s="1151">
        <v>365</v>
      </c>
      <c r="AL28" s="1139"/>
      <c r="AM28" s="1139"/>
      <c r="AN28" s="1139"/>
      <c r="AO28" s="1139"/>
      <c r="AP28" s="1139" t="s">
        <v>514</v>
      </c>
      <c r="AQ28" s="1139"/>
      <c r="AR28" s="1139"/>
      <c r="AS28" s="1139"/>
      <c r="AT28" s="1139"/>
      <c r="AU28" s="1139" t="s">
        <v>514</v>
      </c>
      <c r="AV28" s="1139"/>
      <c r="AW28" s="1139"/>
      <c r="AX28" s="1139"/>
      <c r="AY28" s="1139"/>
      <c r="AZ28" s="1140" t="s">
        <v>514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11</v>
      </c>
      <c r="R29" s="1137"/>
      <c r="S29" s="1137"/>
      <c r="T29" s="1137"/>
      <c r="U29" s="1137"/>
      <c r="V29" s="1137">
        <v>8</v>
      </c>
      <c r="W29" s="1137"/>
      <c r="X29" s="1137"/>
      <c r="Y29" s="1137"/>
      <c r="Z29" s="1137"/>
      <c r="AA29" s="1137">
        <v>3</v>
      </c>
      <c r="AB29" s="1137"/>
      <c r="AC29" s="1137"/>
      <c r="AD29" s="1137"/>
      <c r="AE29" s="1138"/>
      <c r="AF29" s="1112">
        <v>3</v>
      </c>
      <c r="AG29" s="1113"/>
      <c r="AH29" s="1113"/>
      <c r="AI29" s="1113"/>
      <c r="AJ29" s="1114"/>
      <c r="AK29" s="1073">
        <v>6</v>
      </c>
      <c r="AL29" s="1064"/>
      <c r="AM29" s="1064"/>
      <c r="AN29" s="1064"/>
      <c r="AO29" s="1064"/>
      <c r="AP29" s="1064" t="s">
        <v>514</v>
      </c>
      <c r="AQ29" s="1064"/>
      <c r="AR29" s="1064"/>
      <c r="AS29" s="1064"/>
      <c r="AT29" s="1064"/>
      <c r="AU29" s="1064" t="s">
        <v>514</v>
      </c>
      <c r="AV29" s="1064"/>
      <c r="AW29" s="1064"/>
      <c r="AX29" s="1064"/>
      <c r="AY29" s="1064"/>
      <c r="AZ29" s="1135" t="s">
        <v>514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5103</v>
      </c>
      <c r="R30" s="1137"/>
      <c r="S30" s="1137"/>
      <c r="T30" s="1137"/>
      <c r="U30" s="1137"/>
      <c r="V30" s="1137">
        <v>5047</v>
      </c>
      <c r="W30" s="1137"/>
      <c r="X30" s="1137"/>
      <c r="Y30" s="1137"/>
      <c r="Z30" s="1137"/>
      <c r="AA30" s="1137">
        <v>56</v>
      </c>
      <c r="AB30" s="1137"/>
      <c r="AC30" s="1137"/>
      <c r="AD30" s="1137"/>
      <c r="AE30" s="1138"/>
      <c r="AF30" s="1112">
        <v>56</v>
      </c>
      <c r="AG30" s="1113"/>
      <c r="AH30" s="1113"/>
      <c r="AI30" s="1113"/>
      <c r="AJ30" s="1114"/>
      <c r="AK30" s="1073">
        <v>784</v>
      </c>
      <c r="AL30" s="1064"/>
      <c r="AM30" s="1064"/>
      <c r="AN30" s="1064"/>
      <c r="AO30" s="1064"/>
      <c r="AP30" s="1064" t="s">
        <v>514</v>
      </c>
      <c r="AQ30" s="1064"/>
      <c r="AR30" s="1064"/>
      <c r="AS30" s="1064"/>
      <c r="AT30" s="1064"/>
      <c r="AU30" s="1064" t="s">
        <v>514</v>
      </c>
      <c r="AV30" s="1064"/>
      <c r="AW30" s="1064"/>
      <c r="AX30" s="1064"/>
      <c r="AY30" s="1064"/>
      <c r="AZ30" s="1135" t="s">
        <v>514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5</v>
      </c>
      <c r="R31" s="1137"/>
      <c r="S31" s="1137"/>
      <c r="T31" s="1137"/>
      <c r="U31" s="1137"/>
      <c r="V31" s="1137">
        <v>5</v>
      </c>
      <c r="W31" s="1137"/>
      <c r="X31" s="1137"/>
      <c r="Y31" s="1137"/>
      <c r="Z31" s="1137"/>
      <c r="AA31" s="1137" t="s">
        <v>514</v>
      </c>
      <c r="AB31" s="1137"/>
      <c r="AC31" s="1137"/>
      <c r="AD31" s="1137"/>
      <c r="AE31" s="1138"/>
      <c r="AF31" s="1112" t="s">
        <v>182</v>
      </c>
      <c r="AG31" s="1113"/>
      <c r="AH31" s="1113"/>
      <c r="AI31" s="1113"/>
      <c r="AJ31" s="1114"/>
      <c r="AK31" s="1073" t="s">
        <v>514</v>
      </c>
      <c r="AL31" s="1064"/>
      <c r="AM31" s="1064"/>
      <c r="AN31" s="1064"/>
      <c r="AO31" s="1064"/>
      <c r="AP31" s="1064" t="s">
        <v>514</v>
      </c>
      <c r="AQ31" s="1064"/>
      <c r="AR31" s="1064"/>
      <c r="AS31" s="1064"/>
      <c r="AT31" s="1064"/>
      <c r="AU31" s="1064" t="s">
        <v>514</v>
      </c>
      <c r="AV31" s="1064"/>
      <c r="AW31" s="1064"/>
      <c r="AX31" s="1064"/>
      <c r="AY31" s="1064"/>
      <c r="AZ31" s="1135" t="s">
        <v>514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368</v>
      </c>
      <c r="R32" s="1137"/>
      <c r="S32" s="1137"/>
      <c r="T32" s="1137"/>
      <c r="U32" s="1137"/>
      <c r="V32" s="1137">
        <v>367</v>
      </c>
      <c r="W32" s="1137"/>
      <c r="X32" s="1137"/>
      <c r="Y32" s="1137"/>
      <c r="Z32" s="1137"/>
      <c r="AA32" s="1137">
        <v>1</v>
      </c>
      <c r="AB32" s="1137"/>
      <c r="AC32" s="1137"/>
      <c r="AD32" s="1137"/>
      <c r="AE32" s="1138"/>
      <c r="AF32" s="1112">
        <v>1</v>
      </c>
      <c r="AG32" s="1113"/>
      <c r="AH32" s="1113"/>
      <c r="AI32" s="1113"/>
      <c r="AJ32" s="1114"/>
      <c r="AK32" s="1073">
        <v>143</v>
      </c>
      <c r="AL32" s="1064"/>
      <c r="AM32" s="1064"/>
      <c r="AN32" s="1064"/>
      <c r="AO32" s="1064"/>
      <c r="AP32" s="1064" t="s">
        <v>514</v>
      </c>
      <c r="AQ32" s="1064"/>
      <c r="AR32" s="1064"/>
      <c r="AS32" s="1064"/>
      <c r="AT32" s="1064"/>
      <c r="AU32" s="1064" t="s">
        <v>514</v>
      </c>
      <c r="AV32" s="1064"/>
      <c r="AW32" s="1064"/>
      <c r="AX32" s="1064"/>
      <c r="AY32" s="1064"/>
      <c r="AZ32" s="1135" t="s">
        <v>514</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587</v>
      </c>
      <c r="R33" s="1137"/>
      <c r="S33" s="1137"/>
      <c r="T33" s="1137"/>
      <c r="U33" s="1137"/>
      <c r="V33" s="1137">
        <v>586</v>
      </c>
      <c r="W33" s="1137"/>
      <c r="X33" s="1137"/>
      <c r="Y33" s="1137"/>
      <c r="Z33" s="1137"/>
      <c r="AA33" s="1137">
        <v>1</v>
      </c>
      <c r="AB33" s="1137"/>
      <c r="AC33" s="1137"/>
      <c r="AD33" s="1137"/>
      <c r="AE33" s="1138"/>
      <c r="AF33" s="1112">
        <v>328</v>
      </c>
      <c r="AG33" s="1113"/>
      <c r="AH33" s="1113"/>
      <c r="AI33" s="1113"/>
      <c r="AJ33" s="1114"/>
      <c r="AK33" s="1073">
        <v>17</v>
      </c>
      <c r="AL33" s="1064"/>
      <c r="AM33" s="1064"/>
      <c r="AN33" s="1064"/>
      <c r="AO33" s="1064"/>
      <c r="AP33" s="1064">
        <v>2134</v>
      </c>
      <c r="AQ33" s="1064"/>
      <c r="AR33" s="1064"/>
      <c r="AS33" s="1064"/>
      <c r="AT33" s="1064"/>
      <c r="AU33" s="1064">
        <v>164</v>
      </c>
      <c r="AV33" s="1064"/>
      <c r="AW33" s="1064"/>
      <c r="AX33" s="1064"/>
      <c r="AY33" s="1064"/>
      <c r="AZ33" s="1135" t="s">
        <v>514</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515</v>
      </c>
      <c r="R34" s="1137"/>
      <c r="S34" s="1137"/>
      <c r="T34" s="1137"/>
      <c r="U34" s="1137"/>
      <c r="V34" s="1137">
        <v>542</v>
      </c>
      <c r="W34" s="1137"/>
      <c r="X34" s="1137"/>
      <c r="Y34" s="1137"/>
      <c r="Z34" s="1137"/>
      <c r="AA34" s="1137">
        <v>-27</v>
      </c>
      <c r="AB34" s="1137"/>
      <c r="AC34" s="1137"/>
      <c r="AD34" s="1137"/>
      <c r="AE34" s="1138"/>
      <c r="AF34" s="1112">
        <v>230</v>
      </c>
      <c r="AG34" s="1113"/>
      <c r="AH34" s="1113"/>
      <c r="AI34" s="1113"/>
      <c r="AJ34" s="1114"/>
      <c r="AK34" s="1073">
        <v>1</v>
      </c>
      <c r="AL34" s="1064"/>
      <c r="AM34" s="1064"/>
      <c r="AN34" s="1064"/>
      <c r="AO34" s="1064"/>
      <c r="AP34" s="1064">
        <v>263</v>
      </c>
      <c r="AQ34" s="1064"/>
      <c r="AR34" s="1064"/>
      <c r="AS34" s="1064"/>
      <c r="AT34" s="1064"/>
      <c r="AU34" s="1064" t="s">
        <v>514</v>
      </c>
      <c r="AV34" s="1064"/>
      <c r="AW34" s="1064"/>
      <c r="AX34" s="1064"/>
      <c r="AY34" s="1064"/>
      <c r="AZ34" s="1135" t="s">
        <v>514</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409</v>
      </c>
      <c r="C35" s="1131"/>
      <c r="D35" s="1131"/>
      <c r="E35" s="1131"/>
      <c r="F35" s="1131"/>
      <c r="G35" s="1131"/>
      <c r="H35" s="1131"/>
      <c r="I35" s="1131"/>
      <c r="J35" s="1131"/>
      <c r="K35" s="1131"/>
      <c r="L35" s="1131"/>
      <c r="M35" s="1131"/>
      <c r="N35" s="1131"/>
      <c r="O35" s="1131"/>
      <c r="P35" s="1132"/>
      <c r="Q35" s="1136">
        <v>858</v>
      </c>
      <c r="R35" s="1137"/>
      <c r="S35" s="1137"/>
      <c r="T35" s="1137"/>
      <c r="U35" s="1137"/>
      <c r="V35" s="1137">
        <v>761</v>
      </c>
      <c r="W35" s="1137"/>
      <c r="X35" s="1137"/>
      <c r="Y35" s="1137"/>
      <c r="Z35" s="1137"/>
      <c r="AA35" s="1137">
        <v>97</v>
      </c>
      <c r="AB35" s="1137"/>
      <c r="AC35" s="1137"/>
      <c r="AD35" s="1137"/>
      <c r="AE35" s="1138"/>
      <c r="AF35" s="1112">
        <v>19</v>
      </c>
      <c r="AG35" s="1113"/>
      <c r="AH35" s="1113"/>
      <c r="AI35" s="1113"/>
      <c r="AJ35" s="1114"/>
      <c r="AK35" s="1073">
        <v>515</v>
      </c>
      <c r="AL35" s="1064"/>
      <c r="AM35" s="1064"/>
      <c r="AN35" s="1064"/>
      <c r="AO35" s="1064"/>
      <c r="AP35" s="1064">
        <v>9282</v>
      </c>
      <c r="AQ35" s="1064"/>
      <c r="AR35" s="1064"/>
      <c r="AS35" s="1064"/>
      <c r="AT35" s="1064"/>
      <c r="AU35" s="1064">
        <v>6990</v>
      </c>
      <c r="AV35" s="1064"/>
      <c r="AW35" s="1064"/>
      <c r="AX35" s="1064"/>
      <c r="AY35" s="1064"/>
      <c r="AZ35" s="1135" t="s">
        <v>514</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411</v>
      </c>
      <c r="C36" s="1131"/>
      <c r="D36" s="1131"/>
      <c r="E36" s="1131"/>
      <c r="F36" s="1131"/>
      <c r="G36" s="1131"/>
      <c r="H36" s="1131"/>
      <c r="I36" s="1131"/>
      <c r="J36" s="1131"/>
      <c r="K36" s="1131"/>
      <c r="L36" s="1131"/>
      <c r="M36" s="1131"/>
      <c r="N36" s="1131"/>
      <c r="O36" s="1131"/>
      <c r="P36" s="1132"/>
      <c r="Q36" s="1136">
        <v>100</v>
      </c>
      <c r="R36" s="1137"/>
      <c r="S36" s="1137"/>
      <c r="T36" s="1137"/>
      <c r="U36" s="1137"/>
      <c r="V36" s="1137">
        <v>73</v>
      </c>
      <c r="W36" s="1137"/>
      <c r="X36" s="1137"/>
      <c r="Y36" s="1137"/>
      <c r="Z36" s="1137"/>
      <c r="AA36" s="1137">
        <v>27</v>
      </c>
      <c r="AB36" s="1137"/>
      <c r="AC36" s="1137"/>
      <c r="AD36" s="1137"/>
      <c r="AE36" s="1138"/>
      <c r="AF36" s="1112">
        <v>8</v>
      </c>
      <c r="AG36" s="1113"/>
      <c r="AH36" s="1113"/>
      <c r="AI36" s="1113"/>
      <c r="AJ36" s="1114"/>
      <c r="AK36" s="1073">
        <v>58</v>
      </c>
      <c r="AL36" s="1064"/>
      <c r="AM36" s="1064"/>
      <c r="AN36" s="1064"/>
      <c r="AO36" s="1064"/>
      <c r="AP36" s="1064">
        <v>290</v>
      </c>
      <c r="AQ36" s="1064"/>
      <c r="AR36" s="1064"/>
      <c r="AS36" s="1064"/>
      <c r="AT36" s="1064"/>
      <c r="AU36" s="1064">
        <v>238</v>
      </c>
      <c r="AV36" s="1064"/>
      <c r="AW36" s="1064"/>
      <c r="AX36" s="1064"/>
      <c r="AY36" s="1064"/>
      <c r="AZ36" s="1135" t="s">
        <v>514</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413</v>
      </c>
      <c r="C37" s="1131"/>
      <c r="D37" s="1131"/>
      <c r="E37" s="1131"/>
      <c r="F37" s="1131"/>
      <c r="G37" s="1131"/>
      <c r="H37" s="1131"/>
      <c r="I37" s="1131"/>
      <c r="J37" s="1131"/>
      <c r="K37" s="1131"/>
      <c r="L37" s="1131"/>
      <c r="M37" s="1131"/>
      <c r="N37" s="1131"/>
      <c r="O37" s="1131"/>
      <c r="P37" s="1132"/>
      <c r="Q37" s="1136">
        <v>89</v>
      </c>
      <c r="R37" s="1137"/>
      <c r="S37" s="1137"/>
      <c r="T37" s="1137"/>
      <c r="U37" s="1137"/>
      <c r="V37" s="1137">
        <v>85</v>
      </c>
      <c r="W37" s="1137"/>
      <c r="X37" s="1137"/>
      <c r="Y37" s="1137"/>
      <c r="Z37" s="1137"/>
      <c r="AA37" s="1137">
        <v>4</v>
      </c>
      <c r="AB37" s="1137"/>
      <c r="AC37" s="1137"/>
      <c r="AD37" s="1137"/>
      <c r="AE37" s="1138"/>
      <c r="AF37" s="1112">
        <v>11</v>
      </c>
      <c r="AG37" s="1113"/>
      <c r="AH37" s="1113"/>
      <c r="AI37" s="1113"/>
      <c r="AJ37" s="1114"/>
      <c r="AK37" s="1073">
        <v>45</v>
      </c>
      <c r="AL37" s="1064"/>
      <c r="AM37" s="1064"/>
      <c r="AN37" s="1064"/>
      <c r="AO37" s="1064"/>
      <c r="AP37" s="1064">
        <v>491</v>
      </c>
      <c r="AQ37" s="1064"/>
      <c r="AR37" s="1064"/>
      <c r="AS37" s="1064"/>
      <c r="AT37" s="1064"/>
      <c r="AU37" s="1064">
        <v>431</v>
      </c>
      <c r="AV37" s="1064"/>
      <c r="AW37" s="1064"/>
      <c r="AX37" s="1064"/>
      <c r="AY37" s="1064"/>
      <c r="AZ37" s="1135" t="s">
        <v>514</v>
      </c>
      <c r="BA37" s="1135"/>
      <c r="BB37" s="1135"/>
      <c r="BC37" s="1135"/>
      <c r="BD37" s="1135"/>
      <c r="BE37" s="1125" t="s">
        <v>407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414</v>
      </c>
      <c r="C38" s="1131"/>
      <c r="D38" s="1131"/>
      <c r="E38" s="1131"/>
      <c r="F38" s="1131"/>
      <c r="G38" s="1131"/>
      <c r="H38" s="1131"/>
      <c r="I38" s="1131"/>
      <c r="J38" s="1131"/>
      <c r="K38" s="1131"/>
      <c r="L38" s="1131"/>
      <c r="M38" s="1131"/>
      <c r="N38" s="1131"/>
      <c r="O38" s="1131"/>
      <c r="P38" s="1132"/>
      <c r="Q38" s="1136">
        <v>2569</v>
      </c>
      <c r="R38" s="1137"/>
      <c r="S38" s="1137"/>
      <c r="T38" s="1137"/>
      <c r="U38" s="1137"/>
      <c r="V38" s="1137">
        <v>2554</v>
      </c>
      <c r="W38" s="1137"/>
      <c r="X38" s="1137"/>
      <c r="Y38" s="1137"/>
      <c r="Z38" s="1137"/>
      <c r="AA38" s="1137">
        <v>15</v>
      </c>
      <c r="AB38" s="1137"/>
      <c r="AC38" s="1137"/>
      <c r="AD38" s="1137"/>
      <c r="AE38" s="1138"/>
      <c r="AF38" s="1112">
        <v>-6</v>
      </c>
      <c r="AG38" s="1113"/>
      <c r="AH38" s="1113"/>
      <c r="AI38" s="1113"/>
      <c r="AJ38" s="1114"/>
      <c r="AK38" s="1073">
        <v>544</v>
      </c>
      <c r="AL38" s="1064"/>
      <c r="AM38" s="1064"/>
      <c r="AN38" s="1064"/>
      <c r="AO38" s="1064"/>
      <c r="AP38" s="1064">
        <v>2111</v>
      </c>
      <c r="AQ38" s="1064"/>
      <c r="AR38" s="1064"/>
      <c r="AS38" s="1064"/>
      <c r="AT38" s="1064"/>
      <c r="AU38" s="1064">
        <v>1404</v>
      </c>
      <c r="AV38" s="1064"/>
      <c r="AW38" s="1064"/>
      <c r="AX38" s="1064"/>
      <c r="AY38" s="1064"/>
      <c r="AZ38" s="1135">
        <v>0.2</v>
      </c>
      <c r="BA38" s="1135"/>
      <c r="BB38" s="1135"/>
      <c r="BC38" s="1135"/>
      <c r="BD38" s="1135"/>
      <c r="BE38" s="1125" t="s">
        <v>412</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731</v>
      </c>
      <c r="AG63" s="1052"/>
      <c r="AH63" s="1052"/>
      <c r="AI63" s="1052"/>
      <c r="AJ63" s="1123"/>
      <c r="AK63" s="1124"/>
      <c r="AL63" s="1056"/>
      <c r="AM63" s="1056"/>
      <c r="AN63" s="1056"/>
      <c r="AO63" s="1056"/>
      <c r="AP63" s="1052">
        <v>14571</v>
      </c>
      <c r="AQ63" s="1052"/>
      <c r="AR63" s="1052"/>
      <c r="AS63" s="1052"/>
      <c r="AT63" s="1052"/>
      <c r="AU63" s="1052">
        <v>9227</v>
      </c>
      <c r="AV63" s="1052"/>
      <c r="AW63" s="1052"/>
      <c r="AX63" s="1052"/>
      <c r="AY63" s="1052"/>
      <c r="AZ63" s="1118"/>
      <c r="BA63" s="1118"/>
      <c r="BB63" s="1118"/>
      <c r="BC63" s="1118"/>
      <c r="BD63" s="1118"/>
      <c r="BE63" s="1053"/>
      <c r="BF63" s="1053"/>
      <c r="BG63" s="1053"/>
      <c r="BH63" s="1053"/>
      <c r="BI63" s="1054"/>
      <c r="BJ63" s="1119" t="s">
        <v>390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394</v>
      </c>
      <c r="W66" s="1095"/>
      <c r="X66" s="1095"/>
      <c r="Y66" s="1095"/>
      <c r="Z66" s="1096"/>
      <c r="AA66" s="1094" t="s">
        <v>420</v>
      </c>
      <c r="AB66" s="1095"/>
      <c r="AC66" s="1095"/>
      <c r="AD66" s="1095"/>
      <c r="AE66" s="1096"/>
      <c r="AF66" s="1100" t="s">
        <v>396</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1435</v>
      </c>
      <c r="R68" s="1075"/>
      <c r="S68" s="1075"/>
      <c r="T68" s="1075"/>
      <c r="U68" s="1075"/>
      <c r="V68" s="1075">
        <v>1414</v>
      </c>
      <c r="W68" s="1075"/>
      <c r="X68" s="1075"/>
      <c r="Y68" s="1075"/>
      <c r="Z68" s="1075"/>
      <c r="AA68" s="1075">
        <v>21</v>
      </c>
      <c r="AB68" s="1075"/>
      <c r="AC68" s="1075"/>
      <c r="AD68" s="1075"/>
      <c r="AE68" s="1075"/>
      <c r="AF68" s="1075">
        <v>21</v>
      </c>
      <c r="AG68" s="1075"/>
      <c r="AH68" s="1075"/>
      <c r="AI68" s="1075"/>
      <c r="AJ68" s="1075"/>
      <c r="AK68" s="1075" t="s">
        <v>514</v>
      </c>
      <c r="AL68" s="1075"/>
      <c r="AM68" s="1075"/>
      <c r="AN68" s="1075"/>
      <c r="AO68" s="1075"/>
      <c r="AP68" s="1075">
        <v>638</v>
      </c>
      <c r="AQ68" s="1075"/>
      <c r="AR68" s="1075"/>
      <c r="AS68" s="1075"/>
      <c r="AT68" s="1075"/>
      <c r="AU68" s="1075">
        <v>338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220</v>
      </c>
      <c r="R69" s="1064"/>
      <c r="S69" s="1064"/>
      <c r="T69" s="1064"/>
      <c r="U69" s="1064"/>
      <c r="V69" s="1064">
        <v>217</v>
      </c>
      <c r="W69" s="1064"/>
      <c r="X69" s="1064"/>
      <c r="Y69" s="1064"/>
      <c r="Z69" s="1064"/>
      <c r="AA69" s="1064">
        <v>3</v>
      </c>
      <c r="AB69" s="1064"/>
      <c r="AC69" s="1064"/>
      <c r="AD69" s="1064"/>
      <c r="AE69" s="1064"/>
      <c r="AF69" s="1064">
        <v>3</v>
      </c>
      <c r="AG69" s="1064"/>
      <c r="AH69" s="1064"/>
      <c r="AI69" s="1064"/>
      <c r="AJ69" s="1064"/>
      <c r="AK69" s="1064" t="s">
        <v>514</v>
      </c>
      <c r="AL69" s="1064"/>
      <c r="AM69" s="1064"/>
      <c r="AN69" s="1064"/>
      <c r="AO69" s="1064"/>
      <c r="AP69" s="1064" t="s">
        <v>514</v>
      </c>
      <c r="AQ69" s="1064"/>
      <c r="AR69" s="1064"/>
      <c r="AS69" s="1064"/>
      <c r="AT69" s="1064"/>
      <c r="AU69" s="1064" t="s">
        <v>514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578</v>
      </c>
      <c r="R70" s="1064"/>
      <c r="S70" s="1064"/>
      <c r="T70" s="1064"/>
      <c r="U70" s="1064"/>
      <c r="V70" s="1064">
        <v>569</v>
      </c>
      <c r="W70" s="1064"/>
      <c r="X70" s="1064"/>
      <c r="Y70" s="1064"/>
      <c r="Z70" s="1064"/>
      <c r="AA70" s="1064">
        <v>9</v>
      </c>
      <c r="AB70" s="1064"/>
      <c r="AC70" s="1064"/>
      <c r="AD70" s="1064"/>
      <c r="AE70" s="1064"/>
      <c r="AF70" s="1064">
        <v>9</v>
      </c>
      <c r="AG70" s="1064"/>
      <c r="AH70" s="1064"/>
      <c r="AI70" s="1064"/>
      <c r="AJ70" s="1064"/>
      <c r="AK70" s="1064" t="s">
        <v>514</v>
      </c>
      <c r="AL70" s="1064"/>
      <c r="AM70" s="1064"/>
      <c r="AN70" s="1064"/>
      <c r="AO70" s="1064"/>
      <c r="AP70" s="1064">
        <v>469</v>
      </c>
      <c r="AQ70" s="1064"/>
      <c r="AR70" s="1064"/>
      <c r="AS70" s="1064"/>
      <c r="AT70" s="1064"/>
      <c r="AU70" s="1064">
        <v>236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8789</v>
      </c>
      <c r="R71" s="1064"/>
      <c r="S71" s="1064"/>
      <c r="T71" s="1064"/>
      <c r="U71" s="1064"/>
      <c r="V71" s="1064">
        <v>8666</v>
      </c>
      <c r="W71" s="1064"/>
      <c r="X71" s="1064"/>
      <c r="Y71" s="1064"/>
      <c r="Z71" s="1064"/>
      <c r="AA71" s="1064">
        <v>124</v>
      </c>
      <c r="AB71" s="1064"/>
      <c r="AC71" s="1064"/>
      <c r="AD71" s="1064"/>
      <c r="AE71" s="1064"/>
      <c r="AF71" s="1064">
        <v>124</v>
      </c>
      <c r="AG71" s="1064"/>
      <c r="AH71" s="1064"/>
      <c r="AI71" s="1064"/>
      <c r="AJ71" s="1064"/>
      <c r="AK71" s="1064">
        <v>338</v>
      </c>
      <c r="AL71" s="1064"/>
      <c r="AM71" s="1064"/>
      <c r="AN71" s="1064"/>
      <c r="AO71" s="1064"/>
      <c r="AP71" s="1064" t="s">
        <v>514</v>
      </c>
      <c r="AQ71" s="1064"/>
      <c r="AR71" s="1064"/>
      <c r="AS71" s="1064"/>
      <c r="AT71" s="1064"/>
      <c r="AU71" s="1064" t="s">
        <v>514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107</v>
      </c>
      <c r="R72" s="1064"/>
      <c r="S72" s="1064"/>
      <c r="T72" s="1064"/>
      <c r="U72" s="1064"/>
      <c r="V72" s="1064">
        <v>88</v>
      </c>
      <c r="W72" s="1064"/>
      <c r="X72" s="1064"/>
      <c r="Y72" s="1064"/>
      <c r="Z72" s="1064"/>
      <c r="AA72" s="1064">
        <v>19</v>
      </c>
      <c r="AB72" s="1064"/>
      <c r="AC72" s="1064"/>
      <c r="AD72" s="1064"/>
      <c r="AE72" s="1064"/>
      <c r="AF72" s="1064">
        <v>19</v>
      </c>
      <c r="AG72" s="1064"/>
      <c r="AH72" s="1064"/>
      <c r="AI72" s="1064"/>
      <c r="AJ72" s="1064"/>
      <c r="AK72" s="1064" t="s">
        <v>514</v>
      </c>
      <c r="AL72" s="1064"/>
      <c r="AM72" s="1064"/>
      <c r="AN72" s="1064"/>
      <c r="AO72" s="1064"/>
      <c r="AP72" s="1064" t="s">
        <v>514</v>
      </c>
      <c r="AQ72" s="1064"/>
      <c r="AR72" s="1064"/>
      <c r="AS72" s="1064"/>
      <c r="AT72" s="1064"/>
      <c r="AU72" s="1064" t="s">
        <v>514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165</v>
      </c>
      <c r="R73" s="1064"/>
      <c r="S73" s="1064"/>
      <c r="T73" s="1064"/>
      <c r="U73" s="1064"/>
      <c r="V73" s="1064">
        <v>144</v>
      </c>
      <c r="W73" s="1064"/>
      <c r="X73" s="1064"/>
      <c r="Y73" s="1064"/>
      <c r="Z73" s="1064"/>
      <c r="AA73" s="1064">
        <v>22</v>
      </c>
      <c r="AB73" s="1064"/>
      <c r="AC73" s="1064"/>
      <c r="AD73" s="1064"/>
      <c r="AE73" s="1064"/>
      <c r="AF73" s="1064">
        <v>22</v>
      </c>
      <c r="AG73" s="1064"/>
      <c r="AH73" s="1064"/>
      <c r="AI73" s="1064"/>
      <c r="AJ73" s="1064"/>
      <c r="AK73" s="1064">
        <v>35</v>
      </c>
      <c r="AL73" s="1064"/>
      <c r="AM73" s="1064"/>
      <c r="AN73" s="1064"/>
      <c r="AO73" s="1064"/>
      <c r="AP73" s="1064" t="s">
        <v>514</v>
      </c>
      <c r="AQ73" s="1064"/>
      <c r="AR73" s="1064"/>
      <c r="AS73" s="1064"/>
      <c r="AT73" s="1064"/>
      <c r="AU73" s="1064" t="s">
        <v>514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540</v>
      </c>
      <c r="R74" s="1064"/>
      <c r="S74" s="1064"/>
      <c r="T74" s="1064"/>
      <c r="U74" s="1064"/>
      <c r="V74" s="1064">
        <v>483</v>
      </c>
      <c r="W74" s="1064"/>
      <c r="X74" s="1064"/>
      <c r="Y74" s="1064"/>
      <c r="Z74" s="1064"/>
      <c r="AA74" s="1064">
        <v>57</v>
      </c>
      <c r="AB74" s="1064"/>
      <c r="AC74" s="1064"/>
      <c r="AD74" s="1064"/>
      <c r="AE74" s="1064"/>
      <c r="AF74" s="1064">
        <v>57</v>
      </c>
      <c r="AG74" s="1064"/>
      <c r="AH74" s="1064"/>
      <c r="AI74" s="1064"/>
      <c r="AJ74" s="1064"/>
      <c r="AK74" s="1064" t="s">
        <v>514</v>
      </c>
      <c r="AL74" s="1064"/>
      <c r="AM74" s="1064"/>
      <c r="AN74" s="1064"/>
      <c r="AO74" s="1064"/>
      <c r="AP74" s="1064" t="s">
        <v>514</v>
      </c>
      <c r="AQ74" s="1064"/>
      <c r="AR74" s="1064"/>
      <c r="AS74" s="1064"/>
      <c r="AT74" s="1064"/>
      <c r="AU74" s="1064" t="s">
        <v>514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595</v>
      </c>
      <c r="C75" s="1068"/>
      <c r="D75" s="1068"/>
      <c r="E75" s="1068"/>
      <c r="F75" s="1068"/>
      <c r="G75" s="1068"/>
      <c r="H75" s="1068"/>
      <c r="I75" s="1068"/>
      <c r="J75" s="1068"/>
      <c r="K75" s="1068"/>
      <c r="L75" s="1068"/>
      <c r="M75" s="1068"/>
      <c r="N75" s="1068"/>
      <c r="O75" s="1068"/>
      <c r="P75" s="1069"/>
      <c r="Q75" s="1071">
        <v>152923</v>
      </c>
      <c r="R75" s="1072"/>
      <c r="S75" s="1072"/>
      <c r="T75" s="1072"/>
      <c r="U75" s="1073"/>
      <c r="V75" s="1074">
        <v>149406</v>
      </c>
      <c r="W75" s="1072"/>
      <c r="X75" s="1072"/>
      <c r="Y75" s="1072"/>
      <c r="Z75" s="1073"/>
      <c r="AA75" s="1074">
        <v>3517</v>
      </c>
      <c r="AB75" s="1072"/>
      <c r="AC75" s="1072"/>
      <c r="AD75" s="1072"/>
      <c r="AE75" s="1073"/>
      <c r="AF75" s="1074">
        <v>3517</v>
      </c>
      <c r="AG75" s="1072"/>
      <c r="AH75" s="1072"/>
      <c r="AI75" s="1072"/>
      <c r="AJ75" s="1073"/>
      <c r="AK75" s="1074">
        <v>1563</v>
      </c>
      <c r="AL75" s="1072"/>
      <c r="AM75" s="1072"/>
      <c r="AN75" s="1072"/>
      <c r="AO75" s="1073"/>
      <c r="AP75" s="1074" t="s">
        <v>514</v>
      </c>
      <c r="AQ75" s="1072"/>
      <c r="AR75" s="1072"/>
      <c r="AS75" s="1072"/>
      <c r="AT75" s="1073"/>
      <c r="AU75" s="1074" t="s">
        <v>514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3772</v>
      </c>
      <c r="AG88" s="1052"/>
      <c r="AH88" s="1052"/>
      <c r="AI88" s="1052"/>
      <c r="AJ88" s="1052"/>
      <c r="AK88" s="1056"/>
      <c r="AL88" s="1056"/>
      <c r="AM88" s="1056"/>
      <c r="AN88" s="1056"/>
      <c r="AO88" s="1056"/>
      <c r="AP88" s="1052">
        <v>1107</v>
      </c>
      <c r="AQ88" s="1052"/>
      <c r="AR88" s="1052"/>
      <c r="AS88" s="1052"/>
      <c r="AT88" s="1052"/>
      <c r="AU88" s="1052">
        <v>574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61</v>
      </c>
      <c r="CS102" s="1044"/>
      <c r="CT102" s="1044"/>
      <c r="CU102" s="1044"/>
      <c r="CV102" s="1045"/>
      <c r="CW102" s="1043">
        <v>28</v>
      </c>
      <c r="CX102" s="1044"/>
      <c r="CY102" s="1044"/>
      <c r="CZ102" s="1044"/>
      <c r="DA102" s="1045"/>
      <c r="DB102" s="1043" t="s">
        <v>587</v>
      </c>
      <c r="DC102" s="1044"/>
      <c r="DD102" s="1044"/>
      <c r="DE102" s="1044"/>
      <c r="DF102" s="1045"/>
      <c r="DG102" s="1043" t="s">
        <v>587</v>
      </c>
      <c r="DH102" s="1044"/>
      <c r="DI102" s="1044"/>
      <c r="DJ102" s="1044"/>
      <c r="DK102" s="1045"/>
      <c r="DL102" s="1043" t="s">
        <v>587</v>
      </c>
      <c r="DM102" s="1044"/>
      <c r="DN102" s="1044"/>
      <c r="DO102" s="1044"/>
      <c r="DP102" s="1045"/>
      <c r="DQ102" s="1043" t="s">
        <v>587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305</v>
      </c>
      <c r="AG109" s="987"/>
      <c r="AH109" s="987"/>
      <c r="AI109" s="987"/>
      <c r="AJ109" s="988"/>
      <c r="AK109" s="989" t="s">
        <v>304</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305</v>
      </c>
      <c r="BW109" s="987"/>
      <c r="BX109" s="987"/>
      <c r="BY109" s="987"/>
      <c r="BZ109" s="988"/>
      <c r="CA109" s="989" t="s">
        <v>304</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305</v>
      </c>
      <c r="DM109" s="987"/>
      <c r="DN109" s="987"/>
      <c r="DO109" s="987"/>
      <c r="DP109" s="988"/>
      <c r="DQ109" s="989" t="s">
        <v>304</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1712865</v>
      </c>
      <c r="AB110" s="980"/>
      <c r="AC110" s="980"/>
      <c r="AD110" s="980"/>
      <c r="AE110" s="981"/>
      <c r="AF110" s="982">
        <v>1682860</v>
      </c>
      <c r="AG110" s="980"/>
      <c r="AH110" s="980"/>
      <c r="AI110" s="980"/>
      <c r="AJ110" s="981"/>
      <c r="AK110" s="982">
        <v>1603159</v>
      </c>
      <c r="AL110" s="980"/>
      <c r="AM110" s="980"/>
      <c r="AN110" s="980"/>
      <c r="AO110" s="981"/>
      <c r="AP110" s="983">
        <v>19.100000000000001</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15674316</v>
      </c>
      <c r="BR110" s="927"/>
      <c r="BS110" s="927"/>
      <c r="BT110" s="927"/>
      <c r="BU110" s="927"/>
      <c r="BV110" s="927">
        <v>15194730</v>
      </c>
      <c r="BW110" s="927"/>
      <c r="BX110" s="927"/>
      <c r="BY110" s="927"/>
      <c r="BZ110" s="927"/>
      <c r="CA110" s="927">
        <v>14370854</v>
      </c>
      <c r="CB110" s="927"/>
      <c r="CC110" s="927"/>
      <c r="CD110" s="927"/>
      <c r="CE110" s="927"/>
      <c r="CF110" s="951">
        <v>171.5</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182</v>
      </c>
      <c r="DH110" s="927"/>
      <c r="DI110" s="927"/>
      <c r="DJ110" s="927"/>
      <c r="DK110" s="927"/>
      <c r="DL110" s="927" t="s">
        <v>182</v>
      </c>
      <c r="DM110" s="927"/>
      <c r="DN110" s="927"/>
      <c r="DO110" s="927"/>
      <c r="DP110" s="927"/>
      <c r="DQ110" s="927" t="s">
        <v>182</v>
      </c>
      <c r="DR110" s="927"/>
      <c r="DS110" s="927"/>
      <c r="DT110" s="927"/>
      <c r="DU110" s="927"/>
      <c r="DV110" s="928" t="s">
        <v>182</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182</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352963</v>
      </c>
      <c r="BR111" s="899"/>
      <c r="BS111" s="899"/>
      <c r="BT111" s="899"/>
      <c r="BU111" s="899"/>
      <c r="BV111" s="899">
        <v>338484</v>
      </c>
      <c r="BW111" s="899"/>
      <c r="BX111" s="899"/>
      <c r="BY111" s="899"/>
      <c r="BZ111" s="899"/>
      <c r="CA111" s="899">
        <v>315921</v>
      </c>
      <c r="CB111" s="899"/>
      <c r="CC111" s="899"/>
      <c r="CD111" s="899"/>
      <c r="CE111" s="899"/>
      <c r="CF111" s="960">
        <v>3.8</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441</v>
      </c>
      <c r="DM111" s="899"/>
      <c r="DN111" s="899"/>
      <c r="DO111" s="899"/>
      <c r="DP111" s="899"/>
      <c r="DQ111" s="899" t="s">
        <v>182</v>
      </c>
      <c r="DR111" s="899"/>
      <c r="DS111" s="899"/>
      <c r="DT111" s="899"/>
      <c r="DU111" s="899"/>
      <c r="DV111" s="876" t="s">
        <v>182</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182</v>
      </c>
      <c r="AB112" s="862"/>
      <c r="AC112" s="862"/>
      <c r="AD112" s="862"/>
      <c r="AE112" s="863"/>
      <c r="AF112" s="864" t="s">
        <v>444</v>
      </c>
      <c r="AG112" s="862"/>
      <c r="AH112" s="862"/>
      <c r="AI112" s="862"/>
      <c r="AJ112" s="863"/>
      <c r="AK112" s="864" t="s">
        <v>182</v>
      </c>
      <c r="AL112" s="862"/>
      <c r="AM112" s="862"/>
      <c r="AN112" s="862"/>
      <c r="AO112" s="863"/>
      <c r="AP112" s="909" t="s">
        <v>444</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10849488</v>
      </c>
      <c r="BR112" s="899"/>
      <c r="BS112" s="899"/>
      <c r="BT112" s="899"/>
      <c r="BU112" s="899"/>
      <c r="BV112" s="899">
        <v>9901830</v>
      </c>
      <c r="BW112" s="899"/>
      <c r="BX112" s="899"/>
      <c r="BY112" s="899"/>
      <c r="BZ112" s="899"/>
      <c r="CA112" s="899">
        <v>9226290</v>
      </c>
      <c r="CB112" s="899"/>
      <c r="CC112" s="899"/>
      <c r="CD112" s="899"/>
      <c r="CE112" s="899"/>
      <c r="CF112" s="960">
        <v>110.1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182</v>
      </c>
      <c r="DH112" s="899"/>
      <c r="DI112" s="899"/>
      <c r="DJ112" s="899"/>
      <c r="DK112" s="899"/>
      <c r="DL112" s="899" t="s">
        <v>182</v>
      </c>
      <c r="DM112" s="899"/>
      <c r="DN112" s="899"/>
      <c r="DO112" s="899"/>
      <c r="DP112" s="899"/>
      <c r="DQ112" s="899" t="s">
        <v>182</v>
      </c>
      <c r="DR112" s="899"/>
      <c r="DS112" s="899"/>
      <c r="DT112" s="899"/>
      <c r="DU112" s="899"/>
      <c r="DV112" s="876" t="s">
        <v>444</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811726</v>
      </c>
      <c r="AB113" s="1008"/>
      <c r="AC113" s="1008"/>
      <c r="AD113" s="1008"/>
      <c r="AE113" s="1009"/>
      <c r="AF113" s="1010">
        <v>761297</v>
      </c>
      <c r="AG113" s="1008"/>
      <c r="AH113" s="1008"/>
      <c r="AI113" s="1008"/>
      <c r="AJ113" s="1009"/>
      <c r="AK113" s="1010">
        <v>774546</v>
      </c>
      <c r="AL113" s="1008"/>
      <c r="AM113" s="1008"/>
      <c r="AN113" s="1008"/>
      <c r="AO113" s="1009"/>
      <c r="AP113" s="1011">
        <v>9.1999999999999993</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807651</v>
      </c>
      <c r="BR113" s="899"/>
      <c r="BS113" s="899"/>
      <c r="BT113" s="899"/>
      <c r="BU113" s="899"/>
      <c r="BV113" s="899">
        <v>699827</v>
      </c>
      <c r="BW113" s="899"/>
      <c r="BX113" s="899"/>
      <c r="BY113" s="899"/>
      <c r="BZ113" s="899"/>
      <c r="CA113" s="899">
        <v>573335</v>
      </c>
      <c r="CB113" s="899"/>
      <c r="CC113" s="899"/>
      <c r="CD113" s="899"/>
      <c r="CE113" s="899"/>
      <c r="CF113" s="960">
        <v>6.8</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182</v>
      </c>
      <c r="DM113" s="862"/>
      <c r="DN113" s="862"/>
      <c r="DO113" s="862"/>
      <c r="DP113" s="863"/>
      <c r="DQ113" s="864" t="s">
        <v>182</v>
      </c>
      <c r="DR113" s="862"/>
      <c r="DS113" s="862"/>
      <c r="DT113" s="862"/>
      <c r="DU113" s="863"/>
      <c r="DV113" s="909" t="s">
        <v>182</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179483</v>
      </c>
      <c r="AB114" s="862"/>
      <c r="AC114" s="862"/>
      <c r="AD114" s="862"/>
      <c r="AE114" s="863"/>
      <c r="AF114" s="864">
        <v>183167</v>
      </c>
      <c r="AG114" s="862"/>
      <c r="AH114" s="862"/>
      <c r="AI114" s="862"/>
      <c r="AJ114" s="863"/>
      <c r="AK114" s="864">
        <v>182020</v>
      </c>
      <c r="AL114" s="862"/>
      <c r="AM114" s="862"/>
      <c r="AN114" s="862"/>
      <c r="AO114" s="863"/>
      <c r="AP114" s="909">
        <v>2.2000000000000002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1943251</v>
      </c>
      <c r="BR114" s="899"/>
      <c r="BS114" s="899"/>
      <c r="BT114" s="899"/>
      <c r="BU114" s="899"/>
      <c r="BV114" s="899">
        <v>1600076</v>
      </c>
      <c r="BW114" s="899"/>
      <c r="BX114" s="899"/>
      <c r="BY114" s="899"/>
      <c r="BZ114" s="899"/>
      <c r="CA114" s="899">
        <v>1485783</v>
      </c>
      <c r="CB114" s="899"/>
      <c r="CC114" s="899"/>
      <c r="CD114" s="899"/>
      <c r="CE114" s="899"/>
      <c r="CF114" s="960">
        <v>17.7</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182</v>
      </c>
      <c r="DM114" s="862"/>
      <c r="DN114" s="862"/>
      <c r="DO114" s="862"/>
      <c r="DP114" s="863"/>
      <c r="DQ114" s="864" t="s">
        <v>182</v>
      </c>
      <c r="DR114" s="862"/>
      <c r="DS114" s="862"/>
      <c r="DT114" s="862"/>
      <c r="DU114" s="863"/>
      <c r="DV114" s="909" t="s">
        <v>182</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39466</v>
      </c>
      <c r="AB115" s="1008"/>
      <c r="AC115" s="1008"/>
      <c r="AD115" s="1008"/>
      <c r="AE115" s="1009"/>
      <c r="AF115" s="1010">
        <v>38536</v>
      </c>
      <c r="AG115" s="1008"/>
      <c r="AH115" s="1008"/>
      <c r="AI115" s="1008"/>
      <c r="AJ115" s="1009"/>
      <c r="AK115" s="1010">
        <v>35474</v>
      </c>
      <c r="AL115" s="1008"/>
      <c r="AM115" s="1008"/>
      <c r="AN115" s="1008"/>
      <c r="AO115" s="1009"/>
      <c r="AP115" s="1011">
        <v>0.4</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182</v>
      </c>
      <c r="BW115" s="899"/>
      <c r="BX115" s="899"/>
      <c r="BY115" s="899"/>
      <c r="BZ115" s="899"/>
      <c r="CA115" s="899" t="s">
        <v>182</v>
      </c>
      <c r="CB115" s="899"/>
      <c r="CC115" s="899"/>
      <c r="CD115" s="899"/>
      <c r="CE115" s="899"/>
      <c r="CF115" s="960" t="s">
        <v>444</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182</v>
      </c>
      <c r="DH115" s="862"/>
      <c r="DI115" s="862"/>
      <c r="DJ115" s="862"/>
      <c r="DK115" s="863"/>
      <c r="DL115" s="864" t="s">
        <v>182</v>
      </c>
      <c r="DM115" s="862"/>
      <c r="DN115" s="862"/>
      <c r="DO115" s="862"/>
      <c r="DP115" s="863"/>
      <c r="DQ115" s="864" t="s">
        <v>182</v>
      </c>
      <c r="DR115" s="862"/>
      <c r="DS115" s="862"/>
      <c r="DT115" s="862"/>
      <c r="DU115" s="863"/>
      <c r="DV115" s="909" t="s">
        <v>182</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182</v>
      </c>
      <c r="AB116" s="862"/>
      <c r="AC116" s="862"/>
      <c r="AD116" s="862"/>
      <c r="AE116" s="863"/>
      <c r="AF116" s="864" t="s">
        <v>182</v>
      </c>
      <c r="AG116" s="862"/>
      <c r="AH116" s="862"/>
      <c r="AI116" s="862"/>
      <c r="AJ116" s="863"/>
      <c r="AK116" s="864" t="s">
        <v>182</v>
      </c>
      <c r="AL116" s="862"/>
      <c r="AM116" s="862"/>
      <c r="AN116" s="862"/>
      <c r="AO116" s="863"/>
      <c r="AP116" s="909" t="s">
        <v>182</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182</v>
      </c>
      <c r="BR116" s="899"/>
      <c r="BS116" s="899"/>
      <c r="BT116" s="899"/>
      <c r="BU116" s="899"/>
      <c r="BV116" s="899" t="s">
        <v>182</v>
      </c>
      <c r="BW116" s="899"/>
      <c r="BX116" s="899"/>
      <c r="BY116" s="899"/>
      <c r="BZ116" s="899"/>
      <c r="CA116" s="899" t="s">
        <v>182</v>
      </c>
      <c r="CB116" s="899"/>
      <c r="CC116" s="899"/>
      <c r="CD116" s="899"/>
      <c r="CE116" s="899"/>
      <c r="CF116" s="960" t="s">
        <v>182</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182</v>
      </c>
      <c r="DH116" s="862"/>
      <c r="DI116" s="862"/>
      <c r="DJ116" s="862"/>
      <c r="DK116" s="863"/>
      <c r="DL116" s="864" t="s">
        <v>182</v>
      </c>
      <c r="DM116" s="862"/>
      <c r="DN116" s="862"/>
      <c r="DO116" s="862"/>
      <c r="DP116" s="863"/>
      <c r="DQ116" s="864" t="s">
        <v>182</v>
      </c>
      <c r="DR116" s="862"/>
      <c r="DS116" s="862"/>
      <c r="DT116" s="862"/>
      <c r="DU116" s="863"/>
      <c r="DV116" s="909" t="s">
        <v>441</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2743540</v>
      </c>
      <c r="AB117" s="994"/>
      <c r="AC117" s="994"/>
      <c r="AD117" s="994"/>
      <c r="AE117" s="995"/>
      <c r="AF117" s="996">
        <v>2665860</v>
      </c>
      <c r="AG117" s="994"/>
      <c r="AH117" s="994"/>
      <c r="AI117" s="994"/>
      <c r="AJ117" s="995"/>
      <c r="AK117" s="996">
        <v>2595199</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182</v>
      </c>
      <c r="BR117" s="899"/>
      <c r="BS117" s="899"/>
      <c r="BT117" s="899"/>
      <c r="BU117" s="899"/>
      <c r="BV117" s="899" t="s">
        <v>182</v>
      </c>
      <c r="BW117" s="899"/>
      <c r="BX117" s="899"/>
      <c r="BY117" s="899"/>
      <c r="BZ117" s="899"/>
      <c r="CA117" s="899" t="s">
        <v>182</v>
      </c>
      <c r="CB117" s="899"/>
      <c r="CC117" s="899"/>
      <c r="CD117" s="899"/>
      <c r="CE117" s="899"/>
      <c r="CF117" s="960" t="s">
        <v>182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182</v>
      </c>
      <c r="DH117" s="862"/>
      <c r="DI117" s="862"/>
      <c r="DJ117" s="862"/>
      <c r="DK117" s="863"/>
      <c r="DL117" s="864" t="s">
        <v>182</v>
      </c>
      <c r="DM117" s="862"/>
      <c r="DN117" s="862"/>
      <c r="DO117" s="862"/>
      <c r="DP117" s="863"/>
      <c r="DQ117" s="864" t="s">
        <v>182</v>
      </c>
      <c r="DR117" s="862"/>
      <c r="DS117" s="862"/>
      <c r="DT117" s="862"/>
      <c r="DU117" s="863"/>
      <c r="DV117" s="909" t="s">
        <v>441</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305</v>
      </c>
      <c r="AG118" s="987"/>
      <c r="AH118" s="987"/>
      <c r="AI118" s="987"/>
      <c r="AJ118" s="988"/>
      <c r="AK118" s="989" t="s">
        <v>304</v>
      </c>
      <c r="AL118" s="987"/>
      <c r="AM118" s="987"/>
      <c r="AN118" s="987"/>
      <c r="AO118" s="988"/>
      <c r="AP118" s="990" t="s">
        <v>434</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182</v>
      </c>
      <c r="BR118" s="930"/>
      <c r="BS118" s="930"/>
      <c r="BT118" s="930"/>
      <c r="BU118" s="930"/>
      <c r="BV118" s="930" t="s">
        <v>182</v>
      </c>
      <c r="BW118" s="930"/>
      <c r="BX118" s="930"/>
      <c r="BY118" s="930"/>
      <c r="BZ118" s="930"/>
      <c r="CA118" s="930" t="s">
        <v>182</v>
      </c>
      <c r="CB118" s="930"/>
      <c r="CC118" s="930"/>
      <c r="CD118" s="930"/>
      <c r="CE118" s="930"/>
      <c r="CF118" s="960" t="s">
        <v>182</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182</v>
      </c>
      <c r="DH118" s="862"/>
      <c r="DI118" s="862"/>
      <c r="DJ118" s="862"/>
      <c r="DK118" s="863"/>
      <c r="DL118" s="864" t="s">
        <v>182</v>
      </c>
      <c r="DM118" s="862"/>
      <c r="DN118" s="862"/>
      <c r="DO118" s="862"/>
      <c r="DP118" s="863"/>
      <c r="DQ118" s="864" t="s">
        <v>182</v>
      </c>
      <c r="DR118" s="862"/>
      <c r="DS118" s="862"/>
      <c r="DT118" s="862"/>
      <c r="DU118" s="863"/>
      <c r="DV118" s="909" t="s">
        <v>182</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182</v>
      </c>
      <c r="AB119" s="980"/>
      <c r="AC119" s="980"/>
      <c r="AD119" s="980"/>
      <c r="AE119" s="981"/>
      <c r="AF119" s="982" t="s">
        <v>441</v>
      </c>
      <c r="AG119" s="980"/>
      <c r="AH119" s="980"/>
      <c r="AI119" s="980"/>
      <c r="AJ119" s="981"/>
      <c r="AK119" s="982" t="s">
        <v>182</v>
      </c>
      <c r="AL119" s="980"/>
      <c r="AM119" s="980"/>
      <c r="AN119" s="980"/>
      <c r="AO119" s="981"/>
      <c r="AP119" s="983" t="s">
        <v>441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466</v>
      </c>
      <c r="BP119" s="963"/>
      <c r="BQ119" s="967">
        <v>29627669</v>
      </c>
      <c r="BR119" s="930"/>
      <c r="BS119" s="930"/>
      <c r="BT119" s="930"/>
      <c r="BU119" s="930"/>
      <c r="BV119" s="930">
        <v>27734947</v>
      </c>
      <c r="BW119" s="930"/>
      <c r="BX119" s="930"/>
      <c r="BY119" s="930"/>
      <c r="BZ119" s="930"/>
      <c r="CA119" s="930">
        <v>25972183</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352963</v>
      </c>
      <c r="DH119" s="845"/>
      <c r="DI119" s="845"/>
      <c r="DJ119" s="845"/>
      <c r="DK119" s="846"/>
      <c r="DL119" s="847">
        <v>338484</v>
      </c>
      <c r="DM119" s="845"/>
      <c r="DN119" s="845"/>
      <c r="DO119" s="845"/>
      <c r="DP119" s="846"/>
      <c r="DQ119" s="847">
        <v>315921</v>
      </c>
      <c r="DR119" s="845"/>
      <c r="DS119" s="845"/>
      <c r="DT119" s="845"/>
      <c r="DU119" s="846"/>
      <c r="DV119" s="933">
        <v>3.8</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182</v>
      </c>
      <c r="AB120" s="862"/>
      <c r="AC120" s="862"/>
      <c r="AD120" s="862"/>
      <c r="AE120" s="863"/>
      <c r="AF120" s="864" t="s">
        <v>182</v>
      </c>
      <c r="AG120" s="862"/>
      <c r="AH120" s="862"/>
      <c r="AI120" s="862"/>
      <c r="AJ120" s="863"/>
      <c r="AK120" s="864" t="s">
        <v>182</v>
      </c>
      <c r="AL120" s="862"/>
      <c r="AM120" s="862"/>
      <c r="AN120" s="862"/>
      <c r="AO120" s="863"/>
      <c r="AP120" s="909" t="s">
        <v>182</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874159</v>
      </c>
      <c r="BR120" s="927"/>
      <c r="BS120" s="927"/>
      <c r="BT120" s="927"/>
      <c r="BU120" s="927"/>
      <c r="BV120" s="927">
        <v>1139895</v>
      </c>
      <c r="BW120" s="927"/>
      <c r="BX120" s="927"/>
      <c r="BY120" s="927"/>
      <c r="BZ120" s="927"/>
      <c r="CA120" s="927">
        <v>2042123</v>
      </c>
      <c r="CB120" s="927"/>
      <c r="CC120" s="927"/>
      <c r="CD120" s="927"/>
      <c r="CE120" s="927"/>
      <c r="CF120" s="951">
        <v>24.4</v>
      </c>
      <c r="CG120" s="952"/>
      <c r="CH120" s="952"/>
      <c r="CI120" s="952"/>
      <c r="CJ120" s="952"/>
      <c r="CK120" s="953" t="s">
        <v>470</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7848188</v>
      </c>
      <c r="DH120" s="927"/>
      <c r="DI120" s="927"/>
      <c r="DJ120" s="927"/>
      <c r="DK120" s="927"/>
      <c r="DL120" s="927">
        <v>7376249</v>
      </c>
      <c r="DM120" s="927"/>
      <c r="DN120" s="927"/>
      <c r="DO120" s="927"/>
      <c r="DP120" s="927"/>
      <c r="DQ120" s="927">
        <v>6989651</v>
      </c>
      <c r="DR120" s="927"/>
      <c r="DS120" s="927"/>
      <c r="DT120" s="927"/>
      <c r="DU120" s="927"/>
      <c r="DV120" s="928">
        <v>83.4</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182</v>
      </c>
      <c r="AB121" s="862"/>
      <c r="AC121" s="862"/>
      <c r="AD121" s="862"/>
      <c r="AE121" s="863"/>
      <c r="AF121" s="864" t="s">
        <v>182</v>
      </c>
      <c r="AG121" s="862"/>
      <c r="AH121" s="862"/>
      <c r="AI121" s="862"/>
      <c r="AJ121" s="863"/>
      <c r="AK121" s="864" t="s">
        <v>444</v>
      </c>
      <c r="AL121" s="862"/>
      <c r="AM121" s="862"/>
      <c r="AN121" s="862"/>
      <c r="AO121" s="863"/>
      <c r="AP121" s="909" t="s">
        <v>182</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379377</v>
      </c>
      <c r="BR121" s="899"/>
      <c r="BS121" s="899"/>
      <c r="BT121" s="899"/>
      <c r="BU121" s="899"/>
      <c r="BV121" s="899">
        <v>346560</v>
      </c>
      <c r="BW121" s="899"/>
      <c r="BX121" s="899"/>
      <c r="BY121" s="899"/>
      <c r="BZ121" s="899"/>
      <c r="CA121" s="899">
        <v>330959</v>
      </c>
      <c r="CB121" s="899"/>
      <c r="CC121" s="899"/>
      <c r="CD121" s="899"/>
      <c r="CE121" s="899"/>
      <c r="CF121" s="960">
        <v>4</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1769411</v>
      </c>
      <c r="DH121" s="899"/>
      <c r="DI121" s="899"/>
      <c r="DJ121" s="899"/>
      <c r="DK121" s="899"/>
      <c r="DL121" s="899">
        <v>1527953</v>
      </c>
      <c r="DM121" s="899"/>
      <c r="DN121" s="899"/>
      <c r="DO121" s="899"/>
      <c r="DP121" s="899"/>
      <c r="DQ121" s="899">
        <v>1403598</v>
      </c>
      <c r="DR121" s="899"/>
      <c r="DS121" s="899"/>
      <c r="DT121" s="899"/>
      <c r="DU121" s="899"/>
      <c r="DV121" s="876">
        <v>16.8</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441</v>
      </c>
      <c r="AG122" s="862"/>
      <c r="AH122" s="862"/>
      <c r="AI122" s="862"/>
      <c r="AJ122" s="863"/>
      <c r="AK122" s="864" t="s">
        <v>182</v>
      </c>
      <c r="AL122" s="862"/>
      <c r="AM122" s="862"/>
      <c r="AN122" s="862"/>
      <c r="AO122" s="863"/>
      <c r="AP122" s="909" t="s">
        <v>182</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19224443</v>
      </c>
      <c r="BR122" s="930"/>
      <c r="BS122" s="930"/>
      <c r="BT122" s="930"/>
      <c r="BU122" s="930"/>
      <c r="BV122" s="930">
        <v>18507040</v>
      </c>
      <c r="BW122" s="930"/>
      <c r="BX122" s="930"/>
      <c r="BY122" s="930"/>
      <c r="BZ122" s="930"/>
      <c r="CA122" s="930">
        <v>17703671</v>
      </c>
      <c r="CB122" s="930"/>
      <c r="CC122" s="930"/>
      <c r="CD122" s="930"/>
      <c r="CE122" s="930"/>
      <c r="CF122" s="931">
        <v>211.3</v>
      </c>
      <c r="CG122" s="932"/>
      <c r="CH122" s="932"/>
      <c r="CI122" s="932"/>
      <c r="CJ122" s="932"/>
      <c r="CK122" s="954"/>
      <c r="CL122" s="940"/>
      <c r="CM122" s="940"/>
      <c r="CN122" s="940"/>
      <c r="CO122" s="941"/>
      <c r="CP122" s="920" t="s">
        <v>413</v>
      </c>
      <c r="CQ122" s="921"/>
      <c r="CR122" s="921"/>
      <c r="CS122" s="921"/>
      <c r="CT122" s="921"/>
      <c r="CU122" s="921"/>
      <c r="CV122" s="921"/>
      <c r="CW122" s="921"/>
      <c r="CX122" s="921"/>
      <c r="CY122" s="921"/>
      <c r="CZ122" s="921"/>
      <c r="DA122" s="921"/>
      <c r="DB122" s="921"/>
      <c r="DC122" s="921"/>
      <c r="DD122" s="921"/>
      <c r="DE122" s="921"/>
      <c r="DF122" s="922"/>
      <c r="DG122" s="898">
        <v>545221</v>
      </c>
      <c r="DH122" s="899"/>
      <c r="DI122" s="899"/>
      <c r="DJ122" s="899"/>
      <c r="DK122" s="899"/>
      <c r="DL122" s="899">
        <v>465850</v>
      </c>
      <c r="DM122" s="899"/>
      <c r="DN122" s="899"/>
      <c r="DO122" s="899"/>
      <c r="DP122" s="899"/>
      <c r="DQ122" s="899">
        <v>430773</v>
      </c>
      <c r="DR122" s="899"/>
      <c r="DS122" s="899"/>
      <c r="DT122" s="899"/>
      <c r="DU122" s="899"/>
      <c r="DV122" s="876">
        <v>5.0999999999999996</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3756</v>
      </c>
      <c r="AB123" s="862"/>
      <c r="AC123" s="862"/>
      <c r="AD123" s="862"/>
      <c r="AE123" s="863"/>
      <c r="AF123" s="864" t="s">
        <v>182</v>
      </c>
      <c r="AG123" s="862"/>
      <c r="AH123" s="862"/>
      <c r="AI123" s="862"/>
      <c r="AJ123" s="863"/>
      <c r="AK123" s="864" t="s">
        <v>182</v>
      </c>
      <c r="AL123" s="862"/>
      <c r="AM123" s="862"/>
      <c r="AN123" s="862"/>
      <c r="AO123" s="863"/>
      <c r="AP123" s="909" t="s">
        <v>444</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475</v>
      </c>
      <c r="BP123" s="963"/>
      <c r="BQ123" s="917">
        <v>20477979</v>
      </c>
      <c r="BR123" s="918"/>
      <c r="BS123" s="918"/>
      <c r="BT123" s="918"/>
      <c r="BU123" s="918"/>
      <c r="BV123" s="918">
        <v>19993495</v>
      </c>
      <c r="BW123" s="918"/>
      <c r="BX123" s="918"/>
      <c r="BY123" s="918"/>
      <c r="BZ123" s="918"/>
      <c r="CA123" s="918">
        <v>20076753</v>
      </c>
      <c r="CB123" s="918"/>
      <c r="CC123" s="918"/>
      <c r="CD123" s="918"/>
      <c r="CE123" s="918"/>
      <c r="CF123" s="828"/>
      <c r="CG123" s="829"/>
      <c r="CH123" s="829"/>
      <c r="CI123" s="829"/>
      <c r="CJ123" s="919"/>
      <c r="CK123" s="954"/>
      <c r="CL123" s="940"/>
      <c r="CM123" s="940"/>
      <c r="CN123" s="940"/>
      <c r="CO123" s="941"/>
      <c r="CP123" s="920" t="s">
        <v>411</v>
      </c>
      <c r="CQ123" s="921"/>
      <c r="CR123" s="921"/>
      <c r="CS123" s="921"/>
      <c r="CT123" s="921"/>
      <c r="CU123" s="921"/>
      <c r="CV123" s="921"/>
      <c r="CW123" s="921"/>
      <c r="CX123" s="921"/>
      <c r="CY123" s="921"/>
      <c r="CZ123" s="921"/>
      <c r="DA123" s="921"/>
      <c r="DB123" s="921"/>
      <c r="DC123" s="921"/>
      <c r="DD123" s="921"/>
      <c r="DE123" s="921"/>
      <c r="DF123" s="922"/>
      <c r="DG123" s="861">
        <v>304358</v>
      </c>
      <c r="DH123" s="862"/>
      <c r="DI123" s="862"/>
      <c r="DJ123" s="862"/>
      <c r="DK123" s="863"/>
      <c r="DL123" s="864">
        <v>267349</v>
      </c>
      <c r="DM123" s="862"/>
      <c r="DN123" s="862"/>
      <c r="DO123" s="862"/>
      <c r="DP123" s="863"/>
      <c r="DQ123" s="864">
        <v>237965</v>
      </c>
      <c r="DR123" s="862"/>
      <c r="DS123" s="862"/>
      <c r="DT123" s="862"/>
      <c r="DU123" s="863"/>
      <c r="DV123" s="909">
        <v>2.8</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182</v>
      </c>
      <c r="AB124" s="862"/>
      <c r="AC124" s="862"/>
      <c r="AD124" s="862"/>
      <c r="AE124" s="863"/>
      <c r="AF124" s="864" t="s">
        <v>441</v>
      </c>
      <c r="AG124" s="862"/>
      <c r="AH124" s="862"/>
      <c r="AI124" s="862"/>
      <c r="AJ124" s="863"/>
      <c r="AK124" s="864" t="s">
        <v>182</v>
      </c>
      <c r="AL124" s="862"/>
      <c r="AM124" s="862"/>
      <c r="AN124" s="862"/>
      <c r="AO124" s="863"/>
      <c r="AP124" s="909" t="s">
        <v>441</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105.7</v>
      </c>
      <c r="BR124" s="916"/>
      <c r="BS124" s="916"/>
      <c r="BT124" s="916"/>
      <c r="BU124" s="916"/>
      <c r="BV124" s="916">
        <v>90.5</v>
      </c>
      <c r="BW124" s="916"/>
      <c r="BX124" s="916"/>
      <c r="BY124" s="916"/>
      <c r="BZ124" s="916"/>
      <c r="CA124" s="916">
        <v>70.3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382310</v>
      </c>
      <c r="DH124" s="845"/>
      <c r="DI124" s="845"/>
      <c r="DJ124" s="845"/>
      <c r="DK124" s="846"/>
      <c r="DL124" s="847">
        <v>264429</v>
      </c>
      <c r="DM124" s="845"/>
      <c r="DN124" s="845"/>
      <c r="DO124" s="845"/>
      <c r="DP124" s="846"/>
      <c r="DQ124" s="847">
        <v>164303</v>
      </c>
      <c r="DR124" s="845"/>
      <c r="DS124" s="845"/>
      <c r="DT124" s="845"/>
      <c r="DU124" s="846"/>
      <c r="DV124" s="933">
        <v>2</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182</v>
      </c>
      <c r="AG125" s="862"/>
      <c r="AH125" s="862"/>
      <c r="AI125" s="862"/>
      <c r="AJ125" s="863"/>
      <c r="AK125" s="864" t="s">
        <v>182</v>
      </c>
      <c r="AL125" s="862"/>
      <c r="AM125" s="862"/>
      <c r="AN125" s="862"/>
      <c r="AO125" s="863"/>
      <c r="AP125" s="909" t="s">
        <v>182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444</v>
      </c>
      <c r="DM125" s="927"/>
      <c r="DN125" s="927"/>
      <c r="DO125" s="927"/>
      <c r="DP125" s="927"/>
      <c r="DQ125" s="927" t="s">
        <v>182</v>
      </c>
      <c r="DR125" s="927"/>
      <c r="DS125" s="927"/>
      <c r="DT125" s="927"/>
      <c r="DU125" s="927"/>
      <c r="DV125" s="928" t="s">
        <v>182</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35157</v>
      </c>
      <c r="AB126" s="862"/>
      <c r="AC126" s="862"/>
      <c r="AD126" s="862"/>
      <c r="AE126" s="863"/>
      <c r="AF126" s="864">
        <v>38153</v>
      </c>
      <c r="AG126" s="862"/>
      <c r="AH126" s="862"/>
      <c r="AI126" s="862"/>
      <c r="AJ126" s="863"/>
      <c r="AK126" s="864">
        <v>35308</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441</v>
      </c>
      <c r="DM126" s="899"/>
      <c r="DN126" s="899"/>
      <c r="DO126" s="899"/>
      <c r="DP126" s="899"/>
      <c r="DQ126" s="899" t="s">
        <v>182</v>
      </c>
      <c r="DR126" s="899"/>
      <c r="DS126" s="899"/>
      <c r="DT126" s="899"/>
      <c r="DU126" s="899"/>
      <c r="DV126" s="876" t="s">
        <v>182</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553</v>
      </c>
      <c r="AB127" s="862"/>
      <c r="AC127" s="862"/>
      <c r="AD127" s="862"/>
      <c r="AE127" s="863"/>
      <c r="AF127" s="864">
        <v>383</v>
      </c>
      <c r="AG127" s="862"/>
      <c r="AH127" s="862"/>
      <c r="AI127" s="862"/>
      <c r="AJ127" s="863"/>
      <c r="AK127" s="864">
        <v>166</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441</v>
      </c>
      <c r="DM127" s="899"/>
      <c r="DN127" s="899"/>
      <c r="DO127" s="899"/>
      <c r="DP127" s="899"/>
      <c r="DQ127" s="899" t="s">
        <v>441</v>
      </c>
      <c r="DR127" s="899"/>
      <c r="DS127" s="899"/>
      <c r="DT127" s="899"/>
      <c r="DU127" s="899"/>
      <c r="DV127" s="876" t="s">
        <v>441</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68089</v>
      </c>
      <c r="AB128" s="883"/>
      <c r="AC128" s="883"/>
      <c r="AD128" s="883"/>
      <c r="AE128" s="884"/>
      <c r="AF128" s="885">
        <v>67629</v>
      </c>
      <c r="AG128" s="883"/>
      <c r="AH128" s="883"/>
      <c r="AI128" s="883"/>
      <c r="AJ128" s="884"/>
      <c r="AK128" s="885">
        <v>56677</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182</v>
      </c>
      <c r="BG128" s="869"/>
      <c r="BH128" s="869"/>
      <c r="BI128" s="869"/>
      <c r="BJ128" s="869"/>
      <c r="BK128" s="869"/>
      <c r="BL128" s="892"/>
      <c r="BM128" s="868">
        <v>13.32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182</v>
      </c>
      <c r="DH128" s="873"/>
      <c r="DI128" s="873"/>
      <c r="DJ128" s="873"/>
      <c r="DK128" s="873"/>
      <c r="DL128" s="873" t="s">
        <v>182</v>
      </c>
      <c r="DM128" s="873"/>
      <c r="DN128" s="873"/>
      <c r="DO128" s="873"/>
      <c r="DP128" s="873"/>
      <c r="DQ128" s="873" t="s">
        <v>182</v>
      </c>
      <c r="DR128" s="873"/>
      <c r="DS128" s="873"/>
      <c r="DT128" s="873"/>
      <c r="DU128" s="873"/>
      <c r="DV128" s="874" t="s">
        <v>441</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10412754</v>
      </c>
      <c r="AB129" s="862"/>
      <c r="AC129" s="862"/>
      <c r="AD129" s="862"/>
      <c r="AE129" s="863"/>
      <c r="AF129" s="864">
        <v>10312302</v>
      </c>
      <c r="AG129" s="862"/>
      <c r="AH129" s="862"/>
      <c r="AI129" s="862"/>
      <c r="AJ129" s="863"/>
      <c r="AK129" s="864">
        <v>10110377</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182</v>
      </c>
      <c r="BG129" s="852"/>
      <c r="BH129" s="852"/>
      <c r="BI129" s="852"/>
      <c r="BJ129" s="852"/>
      <c r="BK129" s="852"/>
      <c r="BL129" s="853"/>
      <c r="BM129" s="851">
        <v>18.32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1759294</v>
      </c>
      <c r="AB130" s="862"/>
      <c r="AC130" s="862"/>
      <c r="AD130" s="862"/>
      <c r="AE130" s="863"/>
      <c r="AF130" s="864">
        <v>1759932</v>
      </c>
      <c r="AG130" s="862"/>
      <c r="AH130" s="862"/>
      <c r="AI130" s="862"/>
      <c r="AJ130" s="863"/>
      <c r="AK130" s="864">
        <v>1732694</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10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8653460</v>
      </c>
      <c r="AB131" s="845"/>
      <c r="AC131" s="845"/>
      <c r="AD131" s="845"/>
      <c r="AE131" s="846"/>
      <c r="AF131" s="847">
        <v>8552370</v>
      </c>
      <c r="AG131" s="845"/>
      <c r="AH131" s="845"/>
      <c r="AI131" s="845"/>
      <c r="AJ131" s="846"/>
      <c r="AK131" s="847">
        <v>8377683</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70.3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10.58717553</v>
      </c>
      <c r="AB132" s="825"/>
      <c r="AC132" s="825"/>
      <c r="AD132" s="825"/>
      <c r="AE132" s="826"/>
      <c r="AF132" s="827">
        <v>9.8019496349999997</v>
      </c>
      <c r="AG132" s="825"/>
      <c r="AH132" s="825"/>
      <c r="AI132" s="825"/>
      <c r="AJ132" s="826"/>
      <c r="AK132" s="827">
        <v>9.6187454219999999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10.7</v>
      </c>
      <c r="AB133" s="804"/>
      <c r="AC133" s="804"/>
      <c r="AD133" s="804"/>
      <c r="AE133" s="805"/>
      <c r="AF133" s="803">
        <v>10.199999999999999</v>
      </c>
      <c r="AG133" s="804"/>
      <c r="AH133" s="804"/>
      <c r="AI133" s="804"/>
      <c r="AJ133" s="805"/>
      <c r="AK133" s="803">
        <v>10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Mc5wskZF1nQ2h8JewEwNDSFxFx7DFdLAp2d99YmDxLVRS3JO8l7xY9UfYcoov44q+LTeNT4ub3os4P5giYFQA==" saltValue="ILlFu5HnOtPc12HQHXtG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fPbAkwKD3c6Cjh5YnF8HoMuApf/M0EO/HOTzASCq6YYg9hxFBboUS+pLgDLdvqhxFKy2BkhTyzGHpMESirIuw==" saltValue="ZhdaGPA2MpZExAA8K8Gd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n4HmXNBPNQHeUOyNJArcq96N2IasswcDPT67Mxyt3HZ5xOBmiP0pOEheKcJPPZCo+h5z5gUvaaKQ0MuVEDHew==" saltValue="dkHw8alOq4+R4aO3J0fl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2406376</v>
      </c>
      <c r="AP9" s="313">
        <v>89503</v>
      </c>
      <c r="AQ9" s="314">
        <v>90613</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79486</v>
      </c>
      <c r="AP10" s="316">
        <v>2956</v>
      </c>
      <c r="AQ10" s="317">
        <v>7525</v>
      </c>
      <c r="AR10" s="318">
        <v>-60.7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646245</v>
      </c>
      <c r="AP11" s="316">
        <v>24036</v>
      </c>
      <c r="AQ11" s="317">
        <v>9582</v>
      </c>
      <c r="AR11" s="318">
        <v>150.80000000000001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v>100598</v>
      </c>
      <c r="AP12" s="316">
        <v>3742</v>
      </c>
      <c r="AQ12" s="317">
        <v>1356</v>
      </c>
      <c r="AR12" s="318">
        <v>176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154970</v>
      </c>
      <c r="AP14" s="316">
        <v>5764</v>
      </c>
      <c r="AQ14" s="317">
        <v>4182</v>
      </c>
      <c r="AR14" s="318">
        <v>37.799999999999997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13020</v>
      </c>
      <c r="AP15" s="316">
        <v>484</v>
      </c>
      <c r="AQ15" s="317">
        <v>2331</v>
      </c>
      <c r="AR15" s="318">
        <v>-79.2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-306339</v>
      </c>
      <c r="AP16" s="316">
        <v>-11394</v>
      </c>
      <c r="AQ16" s="317">
        <v>-8270</v>
      </c>
      <c r="AR16" s="318">
        <v>37.799999999999997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3094356</v>
      </c>
      <c r="AP17" s="316">
        <v>115092</v>
      </c>
      <c r="AQ17" s="317">
        <v>107322</v>
      </c>
      <c r="AR17" s="318">
        <v>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9.3000000000000007</v>
      </c>
      <c r="AP21" s="329">
        <v>10.18</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95.8</v>
      </c>
      <c r="AP22" s="334">
        <v>97.7</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1603159</v>
      </c>
      <c r="AP32" s="343">
        <v>59628</v>
      </c>
      <c r="AQ32" s="344">
        <v>67619</v>
      </c>
      <c r="AR32" s="345">
        <v>-11.8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774546</v>
      </c>
      <c r="AP35" s="343">
        <v>28809</v>
      </c>
      <c r="AQ35" s="344">
        <v>17835</v>
      </c>
      <c r="AR35" s="345">
        <v>61.5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182020</v>
      </c>
      <c r="AP36" s="343">
        <v>6770</v>
      </c>
      <c r="AQ36" s="344">
        <v>2401</v>
      </c>
      <c r="AR36" s="345">
        <v>182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35474</v>
      </c>
      <c r="AP37" s="343">
        <v>1319</v>
      </c>
      <c r="AQ37" s="344">
        <v>732</v>
      </c>
      <c r="AR37" s="345">
        <v>80.2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-56677</v>
      </c>
      <c r="AP39" s="343">
        <v>-2108</v>
      </c>
      <c r="AQ39" s="344">
        <v>-3806</v>
      </c>
      <c r="AR39" s="345">
        <v>-44.6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-1732694</v>
      </c>
      <c r="AP40" s="343">
        <v>-64446</v>
      </c>
      <c r="AQ40" s="344">
        <v>-59049</v>
      </c>
      <c r="AR40" s="345">
        <v>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805828</v>
      </c>
      <c r="AP41" s="343">
        <v>29972</v>
      </c>
      <c r="AQ41" s="344">
        <v>25740</v>
      </c>
      <c r="AR41" s="345">
        <v>16.399999999999999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2441774</v>
      </c>
      <c r="AN51" s="365">
        <v>82298</v>
      </c>
      <c r="AO51" s="366">
        <v>31.3</v>
      </c>
      <c r="AP51" s="367">
        <v>85459</v>
      </c>
      <c r="AQ51" s="368">
        <v>-19.8</v>
      </c>
      <c r="AR51" s="369">
        <v>51.1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1043781</v>
      </c>
      <c r="AN52" s="373">
        <v>35180</v>
      </c>
      <c r="AO52" s="374">
        <v>-0.3</v>
      </c>
      <c r="AP52" s="375">
        <v>44378</v>
      </c>
      <c r="AQ52" s="376">
        <v>-2.6</v>
      </c>
      <c r="AR52" s="377">
        <v>2.2999999999999998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1795261</v>
      </c>
      <c r="AN53" s="365">
        <v>61808</v>
      </c>
      <c r="AO53" s="366">
        <v>-24.9</v>
      </c>
      <c r="AP53" s="367">
        <v>83280</v>
      </c>
      <c r="AQ53" s="368">
        <v>-2.5</v>
      </c>
      <c r="AR53" s="369">
        <v>-22.4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714341</v>
      </c>
      <c r="AN54" s="373">
        <v>24593</v>
      </c>
      <c r="AO54" s="374">
        <v>-30.1</v>
      </c>
      <c r="AP54" s="375">
        <v>43123</v>
      </c>
      <c r="AQ54" s="376">
        <v>-2.8</v>
      </c>
      <c r="AR54" s="377">
        <v>-27.3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2242233</v>
      </c>
      <c r="AN55" s="365">
        <v>78932</v>
      </c>
      <c r="AO55" s="366">
        <v>27.7</v>
      </c>
      <c r="AP55" s="367">
        <v>88968</v>
      </c>
      <c r="AQ55" s="368">
        <v>6.8</v>
      </c>
      <c r="AR55" s="369">
        <v>20.9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791255</v>
      </c>
      <c r="AN56" s="373">
        <v>27854</v>
      </c>
      <c r="AO56" s="374">
        <v>13.3</v>
      </c>
      <c r="AP56" s="375">
        <v>45482</v>
      </c>
      <c r="AQ56" s="376">
        <v>5.5</v>
      </c>
      <c r="AR56" s="377">
        <v>7.8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1428981</v>
      </c>
      <c r="AN57" s="365">
        <v>51726</v>
      </c>
      <c r="AO57" s="366">
        <v>-34.5</v>
      </c>
      <c r="AP57" s="367">
        <v>85173</v>
      </c>
      <c r="AQ57" s="368">
        <v>-4.3</v>
      </c>
      <c r="AR57" s="369">
        <v>-30.2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568867</v>
      </c>
      <c r="AN58" s="373">
        <v>20592</v>
      </c>
      <c r="AO58" s="374">
        <v>-26.1</v>
      </c>
      <c r="AP58" s="375">
        <v>43913</v>
      </c>
      <c r="AQ58" s="376">
        <v>-3.4</v>
      </c>
      <c r="AR58" s="377">
        <v>-22.7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765486</v>
      </c>
      <c r="AN59" s="365">
        <v>28472</v>
      </c>
      <c r="AO59" s="366">
        <v>-45</v>
      </c>
      <c r="AP59" s="367">
        <v>94081</v>
      </c>
      <c r="AQ59" s="368">
        <v>10.5</v>
      </c>
      <c r="AR59" s="369">
        <v>-55.5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459806</v>
      </c>
      <c r="AN60" s="373">
        <v>17102</v>
      </c>
      <c r="AO60" s="374">
        <v>-16.899999999999999</v>
      </c>
      <c r="AP60" s="375">
        <v>48949</v>
      </c>
      <c r="AQ60" s="376">
        <v>11.5</v>
      </c>
      <c r="AR60" s="377">
        <v>-28.4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1734747</v>
      </c>
      <c r="AN61" s="380">
        <v>60647</v>
      </c>
      <c r="AO61" s="381">
        <v>-9.1</v>
      </c>
      <c r="AP61" s="382">
        <v>87392</v>
      </c>
      <c r="AQ61" s="383">
        <v>-1.9</v>
      </c>
      <c r="AR61" s="369">
        <v>-7.2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715610</v>
      </c>
      <c r="AN62" s="373">
        <v>25064</v>
      </c>
      <c r="AO62" s="374">
        <v>-12</v>
      </c>
      <c r="AP62" s="375">
        <v>45169</v>
      </c>
      <c r="AQ62" s="376">
        <v>1.6</v>
      </c>
      <c r="AR62" s="377">
        <v>-13.6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hVC1NOM8phxzYTpv1800MWEcLWRIrQSVjhy8Ywfjl9ZMMAQYHjdcoeOHJtM6qI9vAUo+krXk41v6yVR1pkzMg==" saltValue="14tNdMtYjmPi2ex+PL83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eWxds4SFs1imE9NotrunWEPrUKPgMzoCYYsY3wLItik7WPSbSKwNxwZhzmXV4WUMRPTQMuY8m94fX3rLIZcl9Q==" saltValue="tM98Phv3cEXTQsxOm3kQ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6mIXhQUkcYR8UYvzMXEQM596p0SkEv7BBGPsSYbXKVb6Z0xZQ62vykOUisgj9QdGMnnq4vtDoZ05q4yLj9qfaw==" saltValue="4OFfOQAtPNmoTlb/yFSM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9.3699999999999992</v>
      </c>
      <c r="G47" s="12">
        <v>8.3800000000000008</v>
      </c>
      <c r="H47" s="12">
        <v>8.06</v>
      </c>
      <c r="I47" s="12">
        <v>9.64</v>
      </c>
      <c r="J47" s="13">
        <v>13.31</v>
      </c>
    </row>
    <row r="48" spans="2:10" ht="57.75" customHeight="1" x14ac:dyDescent="0.15">
      <c r="B48" s="14"/>
      <c r="C48" s="1238" t="s">
        <v>4</v>
      </c>
      <c r="D48" s="1238"/>
      <c r="E48" s="1239"/>
      <c r="F48" s="15">
        <v>3.22</v>
      </c>
      <c r="G48" s="16">
        <v>2.59</v>
      </c>
      <c r="H48" s="16">
        <v>2.58</v>
      </c>
      <c r="I48" s="16">
        <v>3.28</v>
      </c>
      <c r="J48" s="17">
        <v>3.87</v>
      </c>
    </row>
    <row r="49" spans="2:10" ht="57.75" customHeight="1" thickBot="1" x14ac:dyDescent="0.2">
      <c r="B49" s="18"/>
      <c r="C49" s="1240" t="s">
        <v>5</v>
      </c>
      <c r="D49" s="1240"/>
      <c r="E49" s="1241"/>
      <c r="F49" s="19" t="s">
        <v>560</v>
      </c>
      <c r="G49" s="20" t="s">
        <v>561</v>
      </c>
      <c r="H49" s="20" t="s">
        <v>562</v>
      </c>
      <c r="I49" s="20">
        <v>0.74</v>
      </c>
      <c r="J49" s="21">
        <v>2.3199999999999998</v>
      </c>
    </row>
    <row r="50" spans="2:10" ht="13.5" customHeight="1" x14ac:dyDescent="0.15"/>
  </sheetData>
  <sheetProtection algorithmName="SHA-512" hashValue="/bDrXzn0VXDQBu2/qXKMY7G7FRO1lUQ/DsZotrcA9zhjQm5I10dKBUxC+/N/JVEdJlEgtGvtASCAPcDXJPp2sQ==" saltValue="qZbJvnon4HvSigvEEJRY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0.22</v>
      </c>
      <c r="G34" s="33">
        <v>0.51</v>
      </c>
      <c r="H34" s="33" t="s">
        <v>564</v>
      </c>
      <c r="I34" s="33" t="s">
        <v>565</v>
      </c>
      <c r="J34" s="34" t="s">
        <v>566</v>
      </c>
      <c r="K34" s="22"/>
      <c r="L34" s="22"/>
      <c r="M34" s="22"/>
      <c r="N34" s="22"/>
      <c r="O34" s="22"/>
      <c r="P34" s="22"/>
    </row>
    <row r="35" spans="1:16" ht="39" customHeight="1" x14ac:dyDescent="0.15">
      <c r="A35" s="22"/>
      <c r="B35" s="35"/>
      <c r="C35" s="1242" t="s">
        <v>567</v>
      </c>
      <c r="D35" s="1243"/>
      <c r="E35" s="1244"/>
      <c r="F35" s="36">
        <v>3.3</v>
      </c>
      <c r="G35" s="37">
        <v>2.7</v>
      </c>
      <c r="H35" s="37">
        <v>2.69</v>
      </c>
      <c r="I35" s="37">
        <v>3.28</v>
      </c>
      <c r="J35" s="38">
        <v>3.87</v>
      </c>
      <c r="K35" s="22"/>
      <c r="L35" s="22"/>
      <c r="M35" s="22"/>
      <c r="N35" s="22"/>
      <c r="O35" s="22"/>
      <c r="P35" s="22"/>
    </row>
    <row r="36" spans="1:16" ht="39" customHeight="1" x14ac:dyDescent="0.15">
      <c r="A36" s="22"/>
      <c r="B36" s="35"/>
      <c r="C36" s="1242" t="s">
        <v>568</v>
      </c>
      <c r="D36" s="1243"/>
      <c r="E36" s="1244"/>
      <c r="F36" s="36">
        <v>3.18</v>
      </c>
      <c r="G36" s="37">
        <v>3.48</v>
      </c>
      <c r="H36" s="37">
        <v>3.33</v>
      </c>
      <c r="I36" s="37">
        <v>3.35</v>
      </c>
      <c r="J36" s="38">
        <v>3.24</v>
      </c>
      <c r="K36" s="22"/>
      <c r="L36" s="22"/>
      <c r="M36" s="22"/>
      <c r="N36" s="22"/>
      <c r="O36" s="22"/>
      <c r="P36" s="22"/>
    </row>
    <row r="37" spans="1:16" ht="39" customHeight="1" x14ac:dyDescent="0.15">
      <c r="A37" s="22"/>
      <c r="B37" s="35"/>
      <c r="C37" s="1242" t="s">
        <v>569</v>
      </c>
      <c r="D37" s="1243"/>
      <c r="E37" s="1244"/>
      <c r="F37" s="36">
        <v>1.23</v>
      </c>
      <c r="G37" s="37">
        <v>1.53</v>
      </c>
      <c r="H37" s="37">
        <v>1.81</v>
      </c>
      <c r="I37" s="37">
        <v>2.15</v>
      </c>
      <c r="J37" s="38">
        <v>2.27</v>
      </c>
      <c r="K37" s="22"/>
      <c r="L37" s="22"/>
      <c r="M37" s="22"/>
      <c r="N37" s="22"/>
      <c r="O37" s="22"/>
      <c r="P37" s="22"/>
    </row>
    <row r="38" spans="1:16" ht="39" customHeight="1" x14ac:dyDescent="0.15">
      <c r="A38" s="22"/>
      <c r="B38" s="35"/>
      <c r="C38" s="1242" t="s">
        <v>570</v>
      </c>
      <c r="D38" s="1243"/>
      <c r="E38" s="1244"/>
      <c r="F38" s="36">
        <v>0.71</v>
      </c>
      <c r="G38" s="37">
        <v>2.2799999999999998</v>
      </c>
      <c r="H38" s="37">
        <v>2.2200000000000002</v>
      </c>
      <c r="I38" s="37">
        <v>2.2599999999999998</v>
      </c>
      <c r="J38" s="38">
        <v>0.8</v>
      </c>
      <c r="K38" s="22"/>
      <c r="L38" s="22"/>
      <c r="M38" s="22"/>
      <c r="N38" s="22"/>
      <c r="O38" s="22"/>
      <c r="P38" s="22"/>
    </row>
    <row r="39" spans="1:16" ht="39" customHeight="1" x14ac:dyDescent="0.15">
      <c r="A39" s="22"/>
      <c r="B39" s="35"/>
      <c r="C39" s="1242" t="s">
        <v>571</v>
      </c>
      <c r="D39" s="1243"/>
      <c r="E39" s="1244"/>
      <c r="F39" s="36">
        <v>0.73</v>
      </c>
      <c r="G39" s="37">
        <v>0.83</v>
      </c>
      <c r="H39" s="37">
        <v>1.08</v>
      </c>
      <c r="I39" s="37">
        <v>1.35</v>
      </c>
      <c r="J39" s="38">
        <v>0.55000000000000004</v>
      </c>
      <c r="K39" s="22"/>
      <c r="L39" s="22"/>
      <c r="M39" s="22"/>
      <c r="N39" s="22"/>
      <c r="O39" s="22"/>
      <c r="P39" s="22"/>
    </row>
    <row r="40" spans="1:16" ht="39" customHeight="1" x14ac:dyDescent="0.15">
      <c r="A40" s="22"/>
      <c r="B40" s="35"/>
      <c r="C40" s="1242" t="s">
        <v>572</v>
      </c>
      <c r="D40" s="1243"/>
      <c r="E40" s="1244"/>
      <c r="F40" s="36">
        <v>0.72</v>
      </c>
      <c r="G40" s="37">
        <v>0.64</v>
      </c>
      <c r="H40" s="37">
        <v>0.52</v>
      </c>
      <c r="I40" s="37">
        <v>0.22</v>
      </c>
      <c r="J40" s="38">
        <v>0.18</v>
      </c>
      <c r="K40" s="22"/>
      <c r="L40" s="22"/>
      <c r="M40" s="22"/>
      <c r="N40" s="22"/>
      <c r="O40" s="22"/>
      <c r="P40" s="22"/>
    </row>
    <row r="41" spans="1:16" ht="39" customHeight="1" x14ac:dyDescent="0.15">
      <c r="A41" s="22"/>
      <c r="B41" s="35"/>
      <c r="C41" s="1242" t="s">
        <v>573</v>
      </c>
      <c r="D41" s="1243"/>
      <c r="E41" s="1244"/>
      <c r="F41" s="36">
        <v>0.22</v>
      </c>
      <c r="G41" s="37">
        <v>0.27</v>
      </c>
      <c r="H41" s="37">
        <v>0.14000000000000001</v>
      </c>
      <c r="I41" s="37">
        <v>0.13</v>
      </c>
      <c r="J41" s="38">
        <v>0.1</v>
      </c>
      <c r="K41" s="22"/>
      <c r="L41" s="22"/>
      <c r="M41" s="22"/>
      <c r="N41" s="22"/>
      <c r="O41" s="22"/>
      <c r="P41" s="22"/>
    </row>
    <row r="42" spans="1:16" ht="39" customHeight="1" x14ac:dyDescent="0.15">
      <c r="A42" s="22"/>
      <c r="B42" s="39"/>
      <c r="C42" s="1242" t="s">
        <v>574</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575</v>
      </c>
      <c r="D43" s="1246"/>
      <c r="E43" s="1247"/>
      <c r="F43" s="41">
        <v>0.16</v>
      </c>
      <c r="G43" s="42">
        <v>0.16</v>
      </c>
      <c r="H43" s="42">
        <v>0.13</v>
      </c>
      <c r="I43" s="42">
        <v>0.11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7yWOu9itqR6A6fNcsj5sw5HejzXM29TTicaykaEUBUJTs6NbH3l4a/GLRYY1EOXuNYyoXt3DTXmeyGquWY7vw==" saltValue="nORqHlGA9DDF/4uALRRC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1648</v>
      </c>
      <c r="L45" s="60">
        <v>1679</v>
      </c>
      <c r="M45" s="60">
        <v>1713</v>
      </c>
      <c r="N45" s="60">
        <v>1683</v>
      </c>
      <c r="O45" s="61">
        <v>1603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14</v>
      </c>
      <c r="F48" s="1252"/>
      <c r="G48" s="1252"/>
      <c r="H48" s="1252"/>
      <c r="I48" s="1252"/>
      <c r="J48" s="1253"/>
      <c r="K48" s="63">
        <v>986</v>
      </c>
      <c r="L48" s="64">
        <v>825</v>
      </c>
      <c r="M48" s="64">
        <v>812</v>
      </c>
      <c r="N48" s="64">
        <v>761</v>
      </c>
      <c r="O48" s="65">
        <v>775</v>
      </c>
      <c r="P48" s="48"/>
      <c r="Q48" s="48"/>
      <c r="R48" s="48"/>
      <c r="S48" s="48"/>
      <c r="T48" s="48"/>
      <c r="U48" s="48"/>
    </row>
    <row r="49" spans="1:21" ht="30.75" customHeight="1" x14ac:dyDescent="0.15">
      <c r="A49" s="48"/>
      <c r="B49" s="1270"/>
      <c r="C49" s="1271"/>
      <c r="D49" s="62"/>
      <c r="E49" s="1252" t="s">
        <v>15</v>
      </c>
      <c r="F49" s="1252"/>
      <c r="G49" s="1252"/>
      <c r="H49" s="1252"/>
      <c r="I49" s="1252"/>
      <c r="J49" s="1253"/>
      <c r="K49" s="63">
        <v>140</v>
      </c>
      <c r="L49" s="64">
        <v>160</v>
      </c>
      <c r="M49" s="64">
        <v>179</v>
      </c>
      <c r="N49" s="64">
        <v>183</v>
      </c>
      <c r="O49" s="65">
        <v>182</v>
      </c>
      <c r="P49" s="48"/>
      <c r="Q49" s="48"/>
      <c r="R49" s="48"/>
      <c r="S49" s="48"/>
      <c r="T49" s="48"/>
      <c r="U49" s="48"/>
    </row>
    <row r="50" spans="1:21" ht="30.75" customHeight="1" x14ac:dyDescent="0.15">
      <c r="A50" s="48"/>
      <c r="B50" s="1270"/>
      <c r="C50" s="1271"/>
      <c r="D50" s="62"/>
      <c r="E50" s="1252" t="s">
        <v>16</v>
      </c>
      <c r="F50" s="1252"/>
      <c r="G50" s="1252"/>
      <c r="H50" s="1252"/>
      <c r="I50" s="1252"/>
      <c r="J50" s="1253"/>
      <c r="K50" s="63">
        <v>50</v>
      </c>
      <c r="L50" s="64">
        <v>41</v>
      </c>
      <c r="M50" s="64">
        <v>39</v>
      </c>
      <c r="N50" s="64">
        <v>39</v>
      </c>
      <c r="O50" s="65">
        <v>35</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1808</v>
      </c>
      <c r="L52" s="64">
        <v>1788</v>
      </c>
      <c r="M52" s="64">
        <v>1828</v>
      </c>
      <c r="N52" s="64">
        <v>1829</v>
      </c>
      <c r="O52" s="65">
        <v>1790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1016</v>
      </c>
      <c r="L53" s="69">
        <v>917</v>
      </c>
      <c r="M53" s="69">
        <v>915</v>
      </c>
      <c r="N53" s="69">
        <v>837</v>
      </c>
      <c r="O53" s="70">
        <v>805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EVYsq/Nrp0BSp1SD/MzZEMEWyLjtPb/2W1SaWaoM7Osrk8Y/Q7ppbcvo4D2+D/TFkTYP/YxKfTgZk/CppN5g==" saltValue="MQVdimvaoa332Q2sPzWf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88" t="s">
        <v>29</v>
      </c>
      <c r="C41" s="1289"/>
      <c r="D41" s="102"/>
      <c r="E41" s="1290" t="s">
        <v>30</v>
      </c>
      <c r="F41" s="1290"/>
      <c r="G41" s="1290"/>
      <c r="H41" s="1291"/>
      <c r="I41" s="103">
        <v>16452</v>
      </c>
      <c r="J41" s="104">
        <v>16082</v>
      </c>
      <c r="K41" s="104">
        <v>15674</v>
      </c>
      <c r="L41" s="104">
        <v>15195</v>
      </c>
      <c r="M41" s="105">
        <v>14371</v>
      </c>
    </row>
    <row r="42" spans="2:13" ht="27.75" customHeight="1" x14ac:dyDescent="0.15">
      <c r="B42" s="1278"/>
      <c r="C42" s="1279"/>
      <c r="D42" s="106"/>
      <c r="E42" s="1282" t="s">
        <v>31</v>
      </c>
      <c r="F42" s="1282"/>
      <c r="G42" s="1282"/>
      <c r="H42" s="1283"/>
      <c r="I42" s="107">
        <v>275</v>
      </c>
      <c r="J42" s="108">
        <v>330</v>
      </c>
      <c r="K42" s="108">
        <v>353</v>
      </c>
      <c r="L42" s="108">
        <v>338</v>
      </c>
      <c r="M42" s="109">
        <v>316</v>
      </c>
    </row>
    <row r="43" spans="2:13" ht="27.75" customHeight="1" x14ac:dyDescent="0.15">
      <c r="B43" s="1278"/>
      <c r="C43" s="1279"/>
      <c r="D43" s="106"/>
      <c r="E43" s="1282" t="s">
        <v>32</v>
      </c>
      <c r="F43" s="1282"/>
      <c r="G43" s="1282"/>
      <c r="H43" s="1283"/>
      <c r="I43" s="107">
        <v>12709</v>
      </c>
      <c r="J43" s="108">
        <v>11749</v>
      </c>
      <c r="K43" s="108">
        <v>10849</v>
      </c>
      <c r="L43" s="108">
        <v>9902</v>
      </c>
      <c r="M43" s="109">
        <v>9226</v>
      </c>
    </row>
    <row r="44" spans="2:13" ht="27.75" customHeight="1" x14ac:dyDescent="0.15">
      <c r="B44" s="1278"/>
      <c r="C44" s="1279"/>
      <c r="D44" s="106"/>
      <c r="E44" s="1282" t="s">
        <v>33</v>
      </c>
      <c r="F44" s="1282"/>
      <c r="G44" s="1282"/>
      <c r="H44" s="1283"/>
      <c r="I44" s="107">
        <v>977</v>
      </c>
      <c r="J44" s="108">
        <v>895</v>
      </c>
      <c r="K44" s="108">
        <v>808</v>
      </c>
      <c r="L44" s="108">
        <v>700</v>
      </c>
      <c r="M44" s="109">
        <v>573</v>
      </c>
    </row>
    <row r="45" spans="2:13" ht="27.75" customHeight="1" x14ac:dyDescent="0.15">
      <c r="B45" s="1278"/>
      <c r="C45" s="1279"/>
      <c r="D45" s="106"/>
      <c r="E45" s="1282" t="s">
        <v>34</v>
      </c>
      <c r="F45" s="1282"/>
      <c r="G45" s="1282"/>
      <c r="H45" s="1283"/>
      <c r="I45" s="107">
        <v>2525</v>
      </c>
      <c r="J45" s="108">
        <v>2352</v>
      </c>
      <c r="K45" s="108">
        <v>1943</v>
      </c>
      <c r="L45" s="108">
        <v>1600</v>
      </c>
      <c r="M45" s="109">
        <v>1486</v>
      </c>
    </row>
    <row r="46" spans="2:13" ht="27.75" customHeight="1" x14ac:dyDescent="0.15">
      <c r="B46" s="1278"/>
      <c r="C46" s="1279"/>
      <c r="D46" s="110"/>
      <c r="E46" s="1282" t="s">
        <v>35</v>
      </c>
      <c r="F46" s="1282"/>
      <c r="G46" s="1282"/>
      <c r="H46" s="1283"/>
      <c r="I46" s="107" t="s">
        <v>514</v>
      </c>
      <c r="J46" s="108" t="s">
        <v>514</v>
      </c>
      <c r="K46" s="108" t="s">
        <v>514</v>
      </c>
      <c r="L46" s="108" t="s">
        <v>514</v>
      </c>
      <c r="M46" s="109" t="s">
        <v>514</v>
      </c>
    </row>
    <row r="47" spans="2:13" ht="27.75" customHeight="1" x14ac:dyDescent="0.15">
      <c r="B47" s="1278"/>
      <c r="C47" s="1279"/>
      <c r="D47" s="111"/>
      <c r="E47" s="1292" t="s">
        <v>36</v>
      </c>
      <c r="F47" s="1293"/>
      <c r="G47" s="1293"/>
      <c r="H47" s="1294"/>
      <c r="I47" s="107" t="s">
        <v>514</v>
      </c>
      <c r="J47" s="108" t="s">
        <v>514</v>
      </c>
      <c r="K47" s="108" t="s">
        <v>514</v>
      </c>
      <c r="L47" s="108" t="s">
        <v>514</v>
      </c>
      <c r="M47" s="109" t="s">
        <v>514</v>
      </c>
    </row>
    <row r="48" spans="2:13" ht="27.75" customHeight="1" x14ac:dyDescent="0.15">
      <c r="B48" s="1278"/>
      <c r="C48" s="1279"/>
      <c r="D48" s="106"/>
      <c r="E48" s="1282" t="s">
        <v>37</v>
      </c>
      <c r="F48" s="1282"/>
      <c r="G48" s="1282"/>
      <c r="H48" s="1283"/>
      <c r="I48" s="107" t="s">
        <v>514</v>
      </c>
      <c r="J48" s="108" t="s">
        <v>514</v>
      </c>
      <c r="K48" s="108" t="s">
        <v>514</v>
      </c>
      <c r="L48" s="108" t="s">
        <v>514</v>
      </c>
      <c r="M48" s="109" t="s">
        <v>514</v>
      </c>
    </row>
    <row r="49" spans="2:13" ht="27.75" customHeight="1" x14ac:dyDescent="0.15">
      <c r="B49" s="1280"/>
      <c r="C49" s="1281"/>
      <c r="D49" s="106"/>
      <c r="E49" s="1282" t="s">
        <v>38</v>
      </c>
      <c r="F49" s="1282"/>
      <c r="G49" s="1282"/>
      <c r="H49" s="1283"/>
      <c r="I49" s="107" t="s">
        <v>514</v>
      </c>
      <c r="J49" s="108" t="s">
        <v>514</v>
      </c>
      <c r="K49" s="108" t="s">
        <v>514</v>
      </c>
      <c r="L49" s="108" t="s">
        <v>514</v>
      </c>
      <c r="M49" s="109" t="s">
        <v>514</v>
      </c>
    </row>
    <row r="50" spans="2:13" ht="27.75" customHeight="1" x14ac:dyDescent="0.15">
      <c r="B50" s="1276" t="s">
        <v>39</v>
      </c>
      <c r="C50" s="1277"/>
      <c r="D50" s="112"/>
      <c r="E50" s="1282" t="s">
        <v>40</v>
      </c>
      <c r="F50" s="1282"/>
      <c r="G50" s="1282"/>
      <c r="H50" s="1283"/>
      <c r="I50" s="107">
        <v>897</v>
      </c>
      <c r="J50" s="108">
        <v>939</v>
      </c>
      <c r="K50" s="108">
        <v>874</v>
      </c>
      <c r="L50" s="108">
        <v>1140</v>
      </c>
      <c r="M50" s="109">
        <v>2042</v>
      </c>
    </row>
    <row r="51" spans="2:13" ht="27.75" customHeight="1" x14ac:dyDescent="0.15">
      <c r="B51" s="1278"/>
      <c r="C51" s="1279"/>
      <c r="D51" s="106"/>
      <c r="E51" s="1282" t="s">
        <v>41</v>
      </c>
      <c r="F51" s="1282"/>
      <c r="G51" s="1282"/>
      <c r="H51" s="1283"/>
      <c r="I51" s="107">
        <v>445</v>
      </c>
      <c r="J51" s="108">
        <v>419</v>
      </c>
      <c r="K51" s="108">
        <v>379</v>
      </c>
      <c r="L51" s="108">
        <v>347</v>
      </c>
      <c r="M51" s="109">
        <v>331</v>
      </c>
    </row>
    <row r="52" spans="2:13" ht="27.75" customHeight="1" x14ac:dyDescent="0.15">
      <c r="B52" s="1280"/>
      <c r="C52" s="1281"/>
      <c r="D52" s="106"/>
      <c r="E52" s="1282" t="s">
        <v>42</v>
      </c>
      <c r="F52" s="1282"/>
      <c r="G52" s="1282"/>
      <c r="H52" s="1283"/>
      <c r="I52" s="107">
        <v>19744</v>
      </c>
      <c r="J52" s="108">
        <v>19705</v>
      </c>
      <c r="K52" s="108">
        <v>19224</v>
      </c>
      <c r="L52" s="108">
        <v>18507</v>
      </c>
      <c r="M52" s="109">
        <v>17704</v>
      </c>
    </row>
    <row r="53" spans="2:13" ht="27.75" customHeight="1" thickBot="1" x14ac:dyDescent="0.2">
      <c r="B53" s="1284" t="s">
        <v>43</v>
      </c>
      <c r="C53" s="1285"/>
      <c r="D53" s="113"/>
      <c r="E53" s="1286" t="s">
        <v>44</v>
      </c>
      <c r="F53" s="1286"/>
      <c r="G53" s="1286"/>
      <c r="H53" s="1287"/>
      <c r="I53" s="114">
        <v>11851</v>
      </c>
      <c r="J53" s="115">
        <v>10344</v>
      </c>
      <c r="K53" s="115">
        <v>9150</v>
      </c>
      <c r="L53" s="115">
        <v>7741</v>
      </c>
      <c r="M53" s="116">
        <v>5895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QHF+9/sX+fy/KAFKk+yKoCbuQOBAcL2OhxaSWDHEGNCFmo4m9n/iMyJfBK/G2daeWKN1pDXprlLtnjWmjOQw==" saltValue="O2cfwWoG0FVV7O5EGCj+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47</v>
      </c>
      <c r="D55" s="1303"/>
      <c r="E55" s="1304"/>
      <c r="F55" s="128">
        <v>839</v>
      </c>
      <c r="G55" s="128">
        <v>995</v>
      </c>
      <c r="H55" s="129">
        <v>1346</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1178</v>
      </c>
      <c r="G57" s="133">
        <v>1163</v>
      </c>
      <c r="H57" s="134">
        <v>1232</v>
      </c>
    </row>
    <row r="58" spans="2:8" ht="45.75" customHeight="1" x14ac:dyDescent="0.15">
      <c r="B58" s="135"/>
      <c r="C58" s="1295" t="s">
        <v>582</v>
      </c>
      <c r="D58" s="1296"/>
      <c r="E58" s="1297"/>
      <c r="F58" s="136">
        <v>1083</v>
      </c>
      <c r="G58" s="136">
        <v>1023</v>
      </c>
      <c r="H58" s="137">
        <v>1017</v>
      </c>
    </row>
    <row r="59" spans="2:8" ht="45.75" customHeight="1" x14ac:dyDescent="0.15">
      <c r="B59" s="135"/>
      <c r="C59" s="1295" t="s">
        <v>583</v>
      </c>
      <c r="D59" s="1296"/>
      <c r="E59" s="1297"/>
      <c r="F59" s="136">
        <v>65</v>
      </c>
      <c r="G59" s="136">
        <v>117</v>
      </c>
      <c r="H59" s="137">
        <v>203</v>
      </c>
    </row>
    <row r="60" spans="2:8" ht="45.75" customHeight="1" x14ac:dyDescent="0.15">
      <c r="B60" s="135"/>
      <c r="C60" s="1295" t="s">
        <v>584</v>
      </c>
      <c r="D60" s="1296"/>
      <c r="E60" s="1297"/>
      <c r="F60" s="136" t="s">
        <v>587</v>
      </c>
      <c r="G60" s="136" t="s">
        <v>587</v>
      </c>
      <c r="H60" s="137">
        <v>7</v>
      </c>
    </row>
    <row r="61" spans="2:8" ht="45.75" customHeight="1" x14ac:dyDescent="0.15">
      <c r="B61" s="135"/>
      <c r="C61" s="1295" t="s">
        <v>585</v>
      </c>
      <c r="D61" s="1296"/>
      <c r="E61" s="1297"/>
      <c r="F61" s="136">
        <v>6</v>
      </c>
      <c r="G61" s="136">
        <v>3</v>
      </c>
      <c r="H61" s="137">
        <v>3</v>
      </c>
    </row>
    <row r="62" spans="2:8" ht="45.75" customHeight="1" thickBot="1" x14ac:dyDescent="0.2">
      <c r="B62" s="138"/>
      <c r="C62" s="1298" t="s">
        <v>586</v>
      </c>
      <c r="D62" s="1299"/>
      <c r="E62" s="1300"/>
      <c r="F62" s="139">
        <v>9</v>
      </c>
      <c r="G62" s="139">
        <v>9</v>
      </c>
      <c r="H62" s="140">
        <v>2</v>
      </c>
    </row>
    <row r="63" spans="2:8" ht="52.5" customHeight="1" thickBot="1" x14ac:dyDescent="0.2">
      <c r="B63" s="141"/>
      <c r="C63" s="1301" t="s">
        <v>50</v>
      </c>
      <c r="D63" s="1301"/>
      <c r="E63" s="1302"/>
      <c r="F63" s="142">
        <v>2017</v>
      </c>
      <c r="G63" s="142">
        <v>2158</v>
      </c>
      <c r="H63" s="143">
        <v>2579</v>
      </c>
    </row>
    <row r="64" spans="2:8" ht="15" customHeight="1" x14ac:dyDescent="0.15"/>
  </sheetData>
  <sheetProtection algorithmName="SHA-512" hashValue="VQuaiYSVcEdSL2EzWk8VGrdzwkEzuQKsBsTs3kaO7gJvhbvEBJCIvHYpGCSYHsjFjYgGU4rRugXPHm2cQ2h2Vw==" saltValue="ro0IHtA5ffz7I+m0auMn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609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130.80000000000001</v>
      </c>
      <c r="BQ51" s="1311"/>
      <c r="BR51" s="1311"/>
      <c r="BS51" s="1311"/>
      <c r="BT51" s="1311"/>
      <c r="BU51" s="1311"/>
      <c r="BV51" s="1311"/>
      <c r="BW51" s="1311"/>
      <c r="BX51" s="1325"/>
      <c r="BY51" s="1311"/>
      <c r="BZ51" s="1311"/>
      <c r="CA51" s="1311"/>
      <c r="CB51" s="1311"/>
      <c r="CC51" s="1311"/>
      <c r="CD51" s="1311"/>
      <c r="CE51" s="1311"/>
      <c r="CF51" s="1325"/>
      <c r="CG51" s="1311"/>
      <c r="CH51" s="1311"/>
      <c r="CI51" s="1311"/>
      <c r="CJ51" s="1311"/>
      <c r="CK51" s="1311"/>
      <c r="CL51" s="1311"/>
      <c r="CM51" s="1311"/>
      <c r="CN51" s="1325"/>
      <c r="CO51" s="1311"/>
      <c r="CP51" s="1311"/>
      <c r="CQ51" s="1311"/>
      <c r="CR51" s="1311"/>
      <c r="CS51" s="1311"/>
      <c r="CT51" s="1311"/>
      <c r="CU51" s="1311"/>
      <c r="CV51" s="1311">
        <v>70.3</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31.4</v>
      </c>
      <c r="BQ53" s="1311"/>
      <c r="BR53" s="1311"/>
      <c r="BS53" s="1311"/>
      <c r="BT53" s="1311"/>
      <c r="BU53" s="1311"/>
      <c r="BV53" s="1311"/>
      <c r="BW53" s="1311"/>
      <c r="BX53" s="1325"/>
      <c r="BY53" s="1311"/>
      <c r="BZ53" s="1311"/>
      <c r="CA53" s="1311"/>
      <c r="CB53" s="1311"/>
      <c r="CC53" s="1311"/>
      <c r="CD53" s="1311"/>
      <c r="CE53" s="1311"/>
      <c r="CF53" s="1325"/>
      <c r="CG53" s="1311"/>
      <c r="CH53" s="1311"/>
      <c r="CI53" s="1311"/>
      <c r="CJ53" s="1311"/>
      <c r="CK53" s="1311"/>
      <c r="CL53" s="1311"/>
      <c r="CM53" s="1311"/>
      <c r="CN53" s="1325"/>
      <c r="CO53" s="1311"/>
      <c r="CP53" s="1311"/>
      <c r="CQ53" s="1311"/>
      <c r="CR53" s="1311"/>
      <c r="CS53" s="1311"/>
      <c r="CT53" s="1311"/>
      <c r="CU53" s="1311"/>
      <c r="CV53" s="1311">
        <v>57.7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606</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25"/>
      <c r="BY55" s="1311"/>
      <c r="BZ55" s="1311"/>
      <c r="CA55" s="1311"/>
      <c r="CB55" s="1311"/>
      <c r="CC55" s="1311"/>
      <c r="CD55" s="1311"/>
      <c r="CE55" s="1311"/>
      <c r="CF55" s="1325"/>
      <c r="CG55" s="1311"/>
      <c r="CH55" s="1311"/>
      <c r="CI55" s="1311"/>
      <c r="CJ55" s="1311"/>
      <c r="CK55" s="1311"/>
      <c r="CL55" s="1311"/>
      <c r="CM55" s="1311"/>
      <c r="CN55" s="1325"/>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605</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25"/>
      <c r="BY57" s="1311"/>
      <c r="BZ57" s="1311"/>
      <c r="CA57" s="1311"/>
      <c r="CB57" s="1311"/>
      <c r="CC57" s="1311"/>
      <c r="CD57" s="1311"/>
      <c r="CE57" s="1311"/>
      <c r="CF57" s="1325"/>
      <c r="CG57" s="1311"/>
      <c r="CH57" s="1311"/>
      <c r="CI57" s="1311"/>
      <c r="CJ57" s="1311"/>
      <c r="CK57" s="1311"/>
      <c r="CL57" s="1311"/>
      <c r="CM57" s="1311"/>
      <c r="CN57" s="1325"/>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610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130.80000000000001</v>
      </c>
      <c r="BQ73" s="1311"/>
      <c r="BR73" s="1311"/>
      <c r="BS73" s="1311"/>
      <c r="BT73" s="1311"/>
      <c r="BU73" s="1311"/>
      <c r="BV73" s="1311"/>
      <c r="BW73" s="1311"/>
      <c r="BX73" s="1311">
        <v>117</v>
      </c>
      <c r="BY73" s="1311"/>
      <c r="BZ73" s="1311"/>
      <c r="CA73" s="1311"/>
      <c r="CB73" s="1311"/>
      <c r="CC73" s="1311"/>
      <c r="CD73" s="1311"/>
      <c r="CE73" s="1311"/>
      <c r="CF73" s="1311">
        <v>105.7</v>
      </c>
      <c r="CG73" s="1311"/>
      <c r="CH73" s="1311"/>
      <c r="CI73" s="1311"/>
      <c r="CJ73" s="1311"/>
      <c r="CK73" s="1311"/>
      <c r="CL73" s="1311"/>
      <c r="CM73" s="1311"/>
      <c r="CN73" s="1311">
        <v>90.5</v>
      </c>
      <c r="CO73" s="1311"/>
      <c r="CP73" s="1311"/>
      <c r="CQ73" s="1311"/>
      <c r="CR73" s="1311"/>
      <c r="CS73" s="1311"/>
      <c r="CT73" s="1311"/>
      <c r="CU73" s="1311"/>
      <c r="CV73" s="1311">
        <v>70.3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12.1</v>
      </c>
      <c r="BQ75" s="1311"/>
      <c r="BR75" s="1311"/>
      <c r="BS75" s="1311"/>
      <c r="BT75" s="1311"/>
      <c r="BU75" s="1311"/>
      <c r="BV75" s="1311"/>
      <c r="BW75" s="1311"/>
      <c r="BX75" s="1311">
        <v>11.2</v>
      </c>
      <c r="BY75" s="1311"/>
      <c r="BZ75" s="1311"/>
      <c r="CA75" s="1311"/>
      <c r="CB75" s="1311"/>
      <c r="CC75" s="1311"/>
      <c r="CD75" s="1311"/>
      <c r="CE75" s="1311"/>
      <c r="CF75" s="1311">
        <v>10.7</v>
      </c>
      <c r="CG75" s="1311"/>
      <c r="CH75" s="1311"/>
      <c r="CI75" s="1311"/>
      <c r="CJ75" s="1311"/>
      <c r="CK75" s="1311"/>
      <c r="CL75" s="1311"/>
      <c r="CM75" s="1311"/>
      <c r="CN75" s="1311">
        <v>10.199999999999999</v>
      </c>
      <c r="CO75" s="1311"/>
      <c r="CP75" s="1311"/>
      <c r="CQ75" s="1311"/>
      <c r="CR75" s="1311"/>
      <c r="CS75" s="1311"/>
      <c r="CT75" s="1311"/>
      <c r="CU75" s="1311"/>
      <c r="CV75" s="1311">
        <v>10</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604</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FU+uo0lFeMmlgmnWKZ+MAMOAAcoHMNEC+jAGXwToJOiHkLnyXkFSjm2N9NoKzGI2eZxXhTl2TlY32IMkoFNhQ==" saltValue="P1uV5/wsjXJVYiX8o3JX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2VdpZ52wPptpTy2WPjI4AeKm5YOwtYLTLLR271MLVglFfxRSHLVFC7DCpUzlG5izs5qmwPWqlhCCLueRLmDMQ==" saltValue="zqI1OgkT14vPl+pOlIAQ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FjjTHtfnxlP0Wtn6N6NE42erU2VE4a2bMIOOZVZ6JF/DnOjskeXVZsawUZfiyYUO9Yf7C7LInAfgavaIz8F6Q==" saltValue="wxAcINZ0wJNfxCuPUU/I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82298</v>
      </c>
      <c r="E3" s="162"/>
      <c r="F3" s="163">
        <v>85459</v>
      </c>
      <c r="G3" s="164"/>
      <c r="H3" s="165"/>
    </row>
    <row r="4" spans="1:8" x14ac:dyDescent="0.15">
      <c r="A4" s="166"/>
      <c r="B4" s="167"/>
      <c r="C4" s="168"/>
      <c r="D4" s="169">
        <v>35180</v>
      </c>
      <c r="E4" s="170"/>
      <c r="F4" s="171">
        <v>44378</v>
      </c>
      <c r="G4" s="172"/>
      <c r="H4" s="173"/>
    </row>
    <row r="5" spans="1:8" x14ac:dyDescent="0.15">
      <c r="A5" s="154" t="s">
        <v>547</v>
      </c>
      <c r="B5" s="159"/>
      <c r="C5" s="160"/>
      <c r="D5" s="161">
        <v>61808</v>
      </c>
      <c r="E5" s="162"/>
      <c r="F5" s="163">
        <v>83280</v>
      </c>
      <c r="G5" s="164"/>
      <c r="H5" s="165"/>
    </row>
    <row r="6" spans="1:8" x14ac:dyDescent="0.15">
      <c r="A6" s="166"/>
      <c r="B6" s="167"/>
      <c r="C6" s="168"/>
      <c r="D6" s="169">
        <v>24593</v>
      </c>
      <c r="E6" s="170"/>
      <c r="F6" s="171">
        <v>43123</v>
      </c>
      <c r="G6" s="172"/>
      <c r="H6" s="173"/>
    </row>
    <row r="7" spans="1:8" x14ac:dyDescent="0.15">
      <c r="A7" s="154" t="s">
        <v>548</v>
      </c>
      <c r="B7" s="159"/>
      <c r="C7" s="160"/>
      <c r="D7" s="161">
        <v>78932</v>
      </c>
      <c r="E7" s="162"/>
      <c r="F7" s="163">
        <v>88968</v>
      </c>
      <c r="G7" s="164"/>
      <c r="H7" s="165"/>
    </row>
    <row r="8" spans="1:8" x14ac:dyDescent="0.15">
      <c r="A8" s="166"/>
      <c r="B8" s="167"/>
      <c r="C8" s="168"/>
      <c r="D8" s="169">
        <v>27854</v>
      </c>
      <c r="E8" s="170"/>
      <c r="F8" s="171">
        <v>45482</v>
      </c>
      <c r="G8" s="172"/>
      <c r="H8" s="173"/>
    </row>
    <row r="9" spans="1:8" x14ac:dyDescent="0.15">
      <c r="A9" s="154" t="s">
        <v>549</v>
      </c>
      <c r="B9" s="159"/>
      <c r="C9" s="160"/>
      <c r="D9" s="161">
        <v>51726</v>
      </c>
      <c r="E9" s="162"/>
      <c r="F9" s="163">
        <v>85173</v>
      </c>
      <c r="G9" s="164"/>
      <c r="H9" s="165"/>
    </row>
    <row r="10" spans="1:8" x14ac:dyDescent="0.15">
      <c r="A10" s="166"/>
      <c r="B10" s="167"/>
      <c r="C10" s="168"/>
      <c r="D10" s="169">
        <v>20592</v>
      </c>
      <c r="E10" s="170"/>
      <c r="F10" s="171">
        <v>43913</v>
      </c>
      <c r="G10" s="172"/>
      <c r="H10" s="173"/>
    </row>
    <row r="11" spans="1:8" x14ac:dyDescent="0.15">
      <c r="A11" s="154" t="s">
        <v>550</v>
      </c>
      <c r="B11" s="159"/>
      <c r="C11" s="160"/>
      <c r="D11" s="161">
        <v>28472</v>
      </c>
      <c r="E11" s="162"/>
      <c r="F11" s="163">
        <v>94081</v>
      </c>
      <c r="G11" s="164"/>
      <c r="H11" s="165"/>
    </row>
    <row r="12" spans="1:8" x14ac:dyDescent="0.15">
      <c r="A12" s="166"/>
      <c r="B12" s="167"/>
      <c r="C12" s="174"/>
      <c r="D12" s="169">
        <v>17102</v>
      </c>
      <c r="E12" s="170"/>
      <c r="F12" s="171">
        <v>48949</v>
      </c>
      <c r="G12" s="172"/>
      <c r="H12" s="173"/>
    </row>
    <row r="13" spans="1:8" x14ac:dyDescent="0.15">
      <c r="A13" s="154"/>
      <c r="B13" s="159"/>
      <c r="C13" s="175"/>
      <c r="D13" s="176">
        <v>60647</v>
      </c>
      <c r="E13" s="177"/>
      <c r="F13" s="178">
        <v>87392</v>
      </c>
      <c r="G13" s="179"/>
      <c r="H13" s="165"/>
    </row>
    <row r="14" spans="1:8" x14ac:dyDescent="0.15">
      <c r="A14" s="166"/>
      <c r="B14" s="167"/>
      <c r="C14" s="168"/>
      <c r="D14" s="169">
        <v>25064</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3.22</v>
      </c>
      <c r="C19" s="180">
        <f>ROUND(VALUE(SUBSTITUTE(実質収支比率等に係る経年分析!G$48,"▲","-")),2)</f>
        <v>2.59</v>
      </c>
      <c r="D19" s="180">
        <f>ROUND(VALUE(SUBSTITUTE(実質収支比率等に係る経年分析!H$48,"▲","-")),2)</f>
        <v>2.58</v>
      </c>
      <c r="E19" s="180">
        <f>ROUND(VALUE(SUBSTITUTE(実質収支比率等に係る経年分析!I$48,"▲","-")),2)</f>
        <v>3.28</v>
      </c>
      <c r="F19" s="180">
        <f>ROUND(VALUE(SUBSTITUTE(実質収支比率等に係る経年分析!J$48,"▲","-")),2)</f>
        <v>3.87</v>
      </c>
    </row>
    <row r="20" spans="1:11" x14ac:dyDescent="0.15">
      <c r="A20" s="180" t="s">
        <v>54</v>
      </c>
      <c r="B20" s="180">
        <f>ROUND(VALUE(SUBSTITUTE(実質収支比率等に係る経年分析!F$47,"▲","-")),2)</f>
        <v>9.3699999999999992</v>
      </c>
      <c r="C20" s="180">
        <f>ROUND(VALUE(SUBSTITUTE(実質収支比率等に係る経年分析!G$47,"▲","-")),2)</f>
        <v>8.3800000000000008</v>
      </c>
      <c r="D20" s="180">
        <f>ROUND(VALUE(SUBSTITUTE(実質収支比率等に係る経年分析!H$47,"▲","-")),2)</f>
        <v>8.06</v>
      </c>
      <c r="E20" s="180">
        <f>ROUND(VALUE(SUBSTITUTE(実質収支比率等に係る経年分析!I$47,"▲","-")),2)</f>
        <v>9.64</v>
      </c>
      <c r="F20" s="180">
        <f>ROUND(VALUE(SUBSTITUTE(実質収支比率等に係る経年分析!J$47,"▲","-")),2)</f>
        <v>13.31</v>
      </c>
    </row>
    <row r="21" spans="1:11" x14ac:dyDescent="0.15">
      <c r="A21" s="180" t="s">
        <v>55</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2.3199999999999998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介護保険特別会計（保険事業勘定）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2.2200000000000002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2.2599999999999998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ガス事業会計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v>
      </c>
    </row>
    <row r="34" spans="1:16" x14ac:dyDescent="0.15">
      <c r="A34" s="181" t="str">
        <f>IF(連結実質赤字比率に係る赤字・黒字の構成分析!C$36="",NA(),連結実質赤字比率に係る赤字・黒字の構成分析!C$36)</f>
        <v>上水道事業会計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男鹿みなと市民病院事業会計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0.51</v>
      </c>
      <c r="F36" s="181">
        <f>IF(ROUND(VALUE(SUBSTITUTE(連結実質赤字比率に係る赤字・黒字の構成分析!H$34,"▲", "-")), 2) &lt; 0, ABS(ROUND(VALUE(SUBSTITUTE(連結実質赤字比率に係る赤字・黒字の構成分析!H$34,"▲", "-")), 2)), NA())</f>
        <v>0.19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1808</v>
      </c>
      <c r="E42" s="182"/>
      <c r="F42" s="182"/>
      <c r="G42" s="182">
        <f>'実質公債費比率（分子）の構造'!L$52</f>
        <v>1788</v>
      </c>
      <c r="H42" s="182"/>
      <c r="I42" s="182"/>
      <c r="J42" s="182">
        <f>'実質公債費比率（分子）の構造'!M$52</f>
        <v>1828</v>
      </c>
      <c r="K42" s="182"/>
      <c r="L42" s="182"/>
      <c r="M42" s="182">
        <f>'実質公債費比率（分子）の構造'!N$52</f>
        <v>1829</v>
      </c>
      <c r="N42" s="182"/>
      <c r="O42" s="182"/>
      <c r="P42" s="182">
        <f>'実質公債費比率（分子）の構造'!O$52</f>
        <v>1790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50</v>
      </c>
      <c r="C44" s="182"/>
      <c r="D44" s="182"/>
      <c r="E44" s="182">
        <f>'実質公債費比率（分子）の構造'!L$50</f>
        <v>41</v>
      </c>
      <c r="F44" s="182"/>
      <c r="G44" s="182"/>
      <c r="H44" s="182">
        <f>'実質公債費比率（分子）の構造'!M$50</f>
        <v>39</v>
      </c>
      <c r="I44" s="182"/>
      <c r="J44" s="182"/>
      <c r="K44" s="182">
        <f>'実質公債費比率（分子）の構造'!N$50</f>
        <v>39</v>
      </c>
      <c r="L44" s="182"/>
      <c r="M44" s="182"/>
      <c r="N44" s="182">
        <f>'実質公債費比率（分子）の構造'!O$50</f>
        <v>35</v>
      </c>
      <c r="O44" s="182"/>
      <c r="P44" s="182"/>
    </row>
    <row r="45" spans="1:16" x14ac:dyDescent="0.15">
      <c r="A45" s="182" t="s">
        <v>65</v>
      </c>
      <c r="B45" s="182">
        <f>'実質公債費比率（分子）の構造'!K$49</f>
        <v>140</v>
      </c>
      <c r="C45" s="182"/>
      <c r="D45" s="182"/>
      <c r="E45" s="182">
        <f>'実質公債費比率（分子）の構造'!L$49</f>
        <v>160</v>
      </c>
      <c r="F45" s="182"/>
      <c r="G45" s="182"/>
      <c r="H45" s="182">
        <f>'実質公債費比率（分子）の構造'!M$49</f>
        <v>179</v>
      </c>
      <c r="I45" s="182"/>
      <c r="J45" s="182"/>
      <c r="K45" s="182">
        <f>'実質公債費比率（分子）の構造'!N$49</f>
        <v>183</v>
      </c>
      <c r="L45" s="182"/>
      <c r="M45" s="182"/>
      <c r="N45" s="182">
        <f>'実質公債費比率（分子）の構造'!O$49</f>
        <v>182</v>
      </c>
      <c r="O45" s="182"/>
      <c r="P45" s="182"/>
    </row>
    <row r="46" spans="1:16" x14ac:dyDescent="0.15">
      <c r="A46" s="182" t="s">
        <v>66</v>
      </c>
      <c r="B46" s="182">
        <f>'実質公債費比率（分子）の構造'!K$48</f>
        <v>986</v>
      </c>
      <c r="C46" s="182"/>
      <c r="D46" s="182"/>
      <c r="E46" s="182">
        <f>'実質公債費比率（分子）の構造'!L$48</f>
        <v>825</v>
      </c>
      <c r="F46" s="182"/>
      <c r="G46" s="182"/>
      <c r="H46" s="182">
        <f>'実質公債費比率（分子）の構造'!M$48</f>
        <v>812</v>
      </c>
      <c r="I46" s="182"/>
      <c r="J46" s="182"/>
      <c r="K46" s="182">
        <f>'実質公債費比率（分子）の構造'!N$48</f>
        <v>761</v>
      </c>
      <c r="L46" s="182"/>
      <c r="M46" s="182"/>
      <c r="N46" s="182">
        <f>'実質公債費比率（分子）の構造'!O$48</f>
        <v>775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1648</v>
      </c>
      <c r="C49" s="182"/>
      <c r="D49" s="182"/>
      <c r="E49" s="182">
        <f>'実質公債費比率（分子）の構造'!L$45</f>
        <v>1679</v>
      </c>
      <c r="F49" s="182"/>
      <c r="G49" s="182"/>
      <c r="H49" s="182">
        <f>'実質公債費比率（分子）の構造'!M$45</f>
        <v>1713</v>
      </c>
      <c r="I49" s="182"/>
      <c r="J49" s="182"/>
      <c r="K49" s="182">
        <f>'実質公債費比率（分子）の構造'!N$45</f>
        <v>1683</v>
      </c>
      <c r="L49" s="182"/>
      <c r="M49" s="182"/>
      <c r="N49" s="182">
        <f>'実質公債費比率（分子）の構造'!O$45</f>
        <v>1603</v>
      </c>
      <c r="O49" s="182"/>
      <c r="P49" s="182"/>
    </row>
    <row r="50" spans="1:16" x14ac:dyDescent="0.15">
      <c r="A50" s="182" t="s">
        <v>70</v>
      </c>
      <c r="B50" s="182" t="e">
        <f>NA()</f>
        <v>#N/A</v>
      </c>
      <c r="C50" s="182">
        <f>IF(ISNUMBER('実質公債費比率（分子）の構造'!K$53),'実質公債費比率（分子）の構造'!K$53,NA())</f>
        <v>1016</v>
      </c>
      <c r="D50" s="182" t="e">
        <f>NA()</f>
        <v>#N/A</v>
      </c>
      <c r="E50" s="182" t="e">
        <f>NA()</f>
        <v>#N/A</v>
      </c>
      <c r="F50" s="182">
        <f>IF(ISNUMBER('実質公債費比率（分子）の構造'!L$53),'実質公債費比率（分子）の構造'!L$53,NA())</f>
        <v>917</v>
      </c>
      <c r="G50" s="182" t="e">
        <f>NA()</f>
        <v>#N/A</v>
      </c>
      <c r="H50" s="182" t="e">
        <f>NA()</f>
        <v>#N/A</v>
      </c>
      <c r="I50" s="182">
        <f>IF(ISNUMBER('実質公債費比率（分子）の構造'!M$53),'実質公債費比率（分子）の構造'!M$53,NA())</f>
        <v>915</v>
      </c>
      <c r="J50" s="182" t="e">
        <f>NA()</f>
        <v>#N/A</v>
      </c>
      <c r="K50" s="182" t="e">
        <f>NA()</f>
        <v>#N/A</v>
      </c>
      <c r="L50" s="182">
        <f>IF(ISNUMBER('実質公債費比率（分子）の構造'!N$53),'実質公債費比率（分子）の構造'!N$53,NA())</f>
        <v>837</v>
      </c>
      <c r="M50" s="182" t="e">
        <f>NA()</f>
        <v>#N/A</v>
      </c>
      <c r="N50" s="182" t="e">
        <f>NA()</f>
        <v>#N/A</v>
      </c>
      <c r="O50" s="182">
        <f>IF(ISNUMBER('実質公債費比率（分子）の構造'!O$53),'実質公債費比率（分子）の構造'!O$53,NA())</f>
        <v>805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19744</v>
      </c>
      <c r="E56" s="181"/>
      <c r="F56" s="181"/>
      <c r="G56" s="181">
        <f>'将来負担比率（分子）の構造'!J$52</f>
        <v>19705</v>
      </c>
      <c r="H56" s="181"/>
      <c r="I56" s="181"/>
      <c r="J56" s="181">
        <f>'将来負担比率（分子）の構造'!K$52</f>
        <v>19224</v>
      </c>
      <c r="K56" s="181"/>
      <c r="L56" s="181"/>
      <c r="M56" s="181">
        <f>'将来負担比率（分子）の構造'!L$52</f>
        <v>18507</v>
      </c>
      <c r="N56" s="181"/>
      <c r="O56" s="181"/>
      <c r="P56" s="181">
        <f>'将来負担比率（分子）の構造'!M$52</f>
        <v>17704</v>
      </c>
    </row>
    <row r="57" spans="1:16" x14ac:dyDescent="0.15">
      <c r="A57" s="181" t="s">
        <v>41</v>
      </c>
      <c r="B57" s="181"/>
      <c r="C57" s="181"/>
      <c r="D57" s="181">
        <f>'将来負担比率（分子）の構造'!I$51</f>
        <v>445</v>
      </c>
      <c r="E57" s="181"/>
      <c r="F57" s="181"/>
      <c r="G57" s="181">
        <f>'将来負担比率（分子）の構造'!J$51</f>
        <v>419</v>
      </c>
      <c r="H57" s="181"/>
      <c r="I57" s="181"/>
      <c r="J57" s="181">
        <f>'将来負担比率（分子）の構造'!K$51</f>
        <v>379</v>
      </c>
      <c r="K57" s="181"/>
      <c r="L57" s="181"/>
      <c r="M57" s="181">
        <f>'将来負担比率（分子）の構造'!L$51</f>
        <v>347</v>
      </c>
      <c r="N57" s="181"/>
      <c r="O57" s="181"/>
      <c r="P57" s="181">
        <f>'将来負担比率（分子）の構造'!M$51</f>
        <v>331</v>
      </c>
    </row>
    <row r="58" spans="1:16" x14ac:dyDescent="0.15">
      <c r="A58" s="181" t="s">
        <v>40</v>
      </c>
      <c r="B58" s="181"/>
      <c r="C58" s="181"/>
      <c r="D58" s="181">
        <f>'将来負担比率（分子）の構造'!I$50</f>
        <v>897</v>
      </c>
      <c r="E58" s="181"/>
      <c r="F58" s="181"/>
      <c r="G58" s="181">
        <f>'将来負担比率（分子）の構造'!J$50</f>
        <v>939</v>
      </c>
      <c r="H58" s="181"/>
      <c r="I58" s="181"/>
      <c r="J58" s="181">
        <f>'将来負担比率（分子）の構造'!K$50</f>
        <v>874</v>
      </c>
      <c r="K58" s="181"/>
      <c r="L58" s="181"/>
      <c r="M58" s="181">
        <f>'将来負担比率（分子）の構造'!L$50</f>
        <v>1140</v>
      </c>
      <c r="N58" s="181"/>
      <c r="O58" s="181"/>
      <c r="P58" s="181">
        <f>'将来負担比率（分子）の構造'!M$50</f>
        <v>2042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2525</v>
      </c>
      <c r="C62" s="181"/>
      <c r="D62" s="181"/>
      <c r="E62" s="181">
        <f>'将来負担比率（分子）の構造'!J$45</f>
        <v>2352</v>
      </c>
      <c r="F62" s="181"/>
      <c r="G62" s="181"/>
      <c r="H62" s="181">
        <f>'将来負担比率（分子）の構造'!K$45</f>
        <v>1943</v>
      </c>
      <c r="I62" s="181"/>
      <c r="J62" s="181"/>
      <c r="K62" s="181">
        <f>'将来負担比率（分子）の構造'!L$45</f>
        <v>1600</v>
      </c>
      <c r="L62" s="181"/>
      <c r="M62" s="181"/>
      <c r="N62" s="181">
        <f>'将来負担比率（分子）の構造'!M$45</f>
        <v>1486</v>
      </c>
      <c r="O62" s="181"/>
      <c r="P62" s="181"/>
    </row>
    <row r="63" spans="1:16" x14ac:dyDescent="0.15">
      <c r="A63" s="181" t="s">
        <v>33</v>
      </c>
      <c r="B63" s="181">
        <f>'将来負担比率（分子）の構造'!I$44</f>
        <v>977</v>
      </c>
      <c r="C63" s="181"/>
      <c r="D63" s="181"/>
      <c r="E63" s="181">
        <f>'将来負担比率（分子）の構造'!J$44</f>
        <v>895</v>
      </c>
      <c r="F63" s="181"/>
      <c r="G63" s="181"/>
      <c r="H63" s="181">
        <f>'将来負担比率（分子）の構造'!K$44</f>
        <v>808</v>
      </c>
      <c r="I63" s="181"/>
      <c r="J63" s="181"/>
      <c r="K63" s="181">
        <f>'将来負担比率（分子）の構造'!L$44</f>
        <v>700</v>
      </c>
      <c r="L63" s="181"/>
      <c r="M63" s="181"/>
      <c r="N63" s="181">
        <f>'将来負担比率（分子）の構造'!M$44</f>
        <v>573</v>
      </c>
      <c r="O63" s="181"/>
      <c r="P63" s="181"/>
    </row>
    <row r="64" spans="1:16" x14ac:dyDescent="0.15">
      <c r="A64" s="181" t="s">
        <v>32</v>
      </c>
      <c r="B64" s="181">
        <f>'将来負担比率（分子）の構造'!I$43</f>
        <v>12709</v>
      </c>
      <c r="C64" s="181"/>
      <c r="D64" s="181"/>
      <c r="E64" s="181">
        <f>'将来負担比率（分子）の構造'!J$43</f>
        <v>11749</v>
      </c>
      <c r="F64" s="181"/>
      <c r="G64" s="181"/>
      <c r="H64" s="181">
        <f>'将来負担比率（分子）の構造'!K$43</f>
        <v>10849</v>
      </c>
      <c r="I64" s="181"/>
      <c r="J64" s="181"/>
      <c r="K64" s="181">
        <f>'将来負担比率（分子）の構造'!L$43</f>
        <v>9902</v>
      </c>
      <c r="L64" s="181"/>
      <c r="M64" s="181"/>
      <c r="N64" s="181">
        <f>'将来負担比率（分子）の構造'!M$43</f>
        <v>9226</v>
      </c>
      <c r="O64" s="181"/>
      <c r="P64" s="181"/>
    </row>
    <row r="65" spans="1:16" x14ac:dyDescent="0.15">
      <c r="A65" s="181" t="s">
        <v>31</v>
      </c>
      <c r="B65" s="181">
        <f>'将来負担比率（分子）の構造'!I$42</f>
        <v>275</v>
      </c>
      <c r="C65" s="181"/>
      <c r="D65" s="181"/>
      <c r="E65" s="181">
        <f>'将来負担比率（分子）の構造'!J$42</f>
        <v>330</v>
      </c>
      <c r="F65" s="181"/>
      <c r="G65" s="181"/>
      <c r="H65" s="181">
        <f>'将来負担比率（分子）の構造'!K$42</f>
        <v>353</v>
      </c>
      <c r="I65" s="181"/>
      <c r="J65" s="181"/>
      <c r="K65" s="181">
        <f>'将来負担比率（分子）の構造'!L$42</f>
        <v>338</v>
      </c>
      <c r="L65" s="181"/>
      <c r="M65" s="181"/>
      <c r="N65" s="181">
        <f>'将来負担比率（分子）の構造'!M$42</f>
        <v>316</v>
      </c>
      <c r="O65" s="181"/>
      <c r="P65" s="181"/>
    </row>
    <row r="66" spans="1:16" x14ac:dyDescent="0.15">
      <c r="A66" s="181" t="s">
        <v>30</v>
      </c>
      <c r="B66" s="181">
        <f>'将来負担比率（分子）の構造'!I$41</f>
        <v>16452</v>
      </c>
      <c r="C66" s="181"/>
      <c r="D66" s="181"/>
      <c r="E66" s="181">
        <f>'将来負担比率（分子）の構造'!J$41</f>
        <v>16082</v>
      </c>
      <c r="F66" s="181"/>
      <c r="G66" s="181"/>
      <c r="H66" s="181">
        <f>'将来負担比率（分子）の構造'!K$41</f>
        <v>15674</v>
      </c>
      <c r="I66" s="181"/>
      <c r="J66" s="181"/>
      <c r="K66" s="181">
        <f>'将来負担比率（分子）の構造'!L$41</f>
        <v>15195</v>
      </c>
      <c r="L66" s="181"/>
      <c r="M66" s="181"/>
      <c r="N66" s="181">
        <f>'将来負担比率（分子）の構造'!M$41</f>
        <v>14371</v>
      </c>
      <c r="O66" s="181"/>
      <c r="P66" s="181"/>
    </row>
    <row r="67" spans="1:16" x14ac:dyDescent="0.15">
      <c r="A67" s="181" t="s">
        <v>74</v>
      </c>
      <c r="B67" s="181" t="e">
        <f>NA()</f>
        <v>#N/A</v>
      </c>
      <c r="C67" s="181">
        <f>IF(ISNUMBER('将来負担比率（分子）の構造'!I$53), IF('将来負担比率（分子）の構造'!I$53 &lt; 0, 0, '将来負担比率（分子）の構造'!I$53), NA())</f>
        <v>11851</v>
      </c>
      <c r="D67" s="181" t="e">
        <f>NA()</f>
        <v>#N/A</v>
      </c>
      <c r="E67" s="181" t="e">
        <f>NA()</f>
        <v>#N/A</v>
      </c>
      <c r="F67" s="181">
        <f>IF(ISNUMBER('将来負担比率（分子）の構造'!J$53), IF('将来負担比率（分子）の構造'!J$53 &lt; 0, 0, '将来負担比率（分子）の構造'!J$53), NA())</f>
        <v>10344</v>
      </c>
      <c r="G67" s="181" t="e">
        <f>NA()</f>
        <v>#N/A</v>
      </c>
      <c r="H67" s="181" t="e">
        <f>NA()</f>
        <v>#N/A</v>
      </c>
      <c r="I67" s="181">
        <f>IF(ISNUMBER('将来負担比率（分子）の構造'!K$53), IF('将来負担比率（分子）の構造'!K$53 &lt; 0, 0, '将来負担比率（分子）の構造'!K$53), NA())</f>
        <v>9150</v>
      </c>
      <c r="J67" s="181" t="e">
        <f>NA()</f>
        <v>#N/A</v>
      </c>
      <c r="K67" s="181" t="e">
        <f>NA()</f>
        <v>#N/A</v>
      </c>
      <c r="L67" s="181">
        <f>IF(ISNUMBER('将来負担比率（分子）の構造'!L$53), IF('将来負担比率（分子）の構造'!L$53 &lt; 0, 0, '将来負担比率（分子）の構造'!L$53), NA())</f>
        <v>7741</v>
      </c>
      <c r="M67" s="181" t="e">
        <f>NA()</f>
        <v>#N/A</v>
      </c>
      <c r="N67" s="181" t="e">
        <f>NA()</f>
        <v>#N/A</v>
      </c>
      <c r="O67" s="181">
        <f>IF(ISNUMBER('将来負担比率（分子）の構造'!M$53), IF('将来負担比率（分子）の構造'!M$53 &lt; 0, 0, '将来負担比率（分子）の構造'!M$53), NA())</f>
        <v>5895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839</v>
      </c>
      <c r="C72" s="185">
        <f>基金残高に係る経年分析!G55</f>
        <v>995</v>
      </c>
      <c r="D72" s="185">
        <f>基金残高に係る経年分析!H55</f>
        <v>1346</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1178</v>
      </c>
      <c r="C74" s="185">
        <f>基金残高に係る経年分析!G57</f>
        <v>1163</v>
      </c>
      <c r="D74" s="185">
        <f>基金残高に係る経年分析!H57</f>
        <v>1232</v>
      </c>
    </row>
  </sheetData>
  <sheetProtection algorithmName="SHA-512" hashValue="7a/0tAD+EERKWcmfW1axvNtRSPXn9MQhHfTChTza+zLrmbzFKtU/2YhbPw0KAXzL3gwpZOW0r0qMHGepdBQRJQ==" saltValue="mwFIPGH9mR7Ic9bXBf5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2021-10-08T01:36:46Z</cp:lastPrinted>
  <dcterms:created xsi:type="dcterms:W3CDTF">2021-02-05T01:08:32Z</dcterms:created>
  <dcterms:modified xsi:type="dcterms:W3CDTF">2021-11-04T23:37:24Z</dcterms:modified>
  <cp:category/>
</cp:coreProperties>
</file>