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84fl01\ogadata\02.総務企画部\04.財政課\02.財政班\07_財政関係（各種調査・回答）\02.令和３年度\210914_●_令和元年度財政状況資料集（追加分）作成等について（依頼）\05_公表（HPへ掲載）\"/>
    </mc:Choice>
  </mc:AlternateContent>
  <bookViews>
    <workbookView xWindow="-120" yWindow="-120" windowWidth="29040" windowHeight="158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O39"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U39" i="10"/>
  <c r="C39" i="10"/>
  <c r="CO38" i="10"/>
  <c r="BE38" i="10"/>
  <c r="C38" i="10"/>
  <c r="CO37" i="10"/>
  <c r="BE37" i="10"/>
  <c r="C37" i="10"/>
  <c r="BE36" i="10"/>
  <c r="C36" i="10"/>
  <c r="BE35" i="10"/>
  <c r="BE34" i="10"/>
  <c r="C34" i="10"/>
  <c r="C35" i="10" s="1"/>
  <c r="U34" i="10" l="1"/>
  <c r="U35" i="10" s="1"/>
  <c r="U36" i="10" s="1"/>
  <c r="U37" i="10" s="1"/>
  <c r="U38" i="10" s="1"/>
  <c r="AM34" i="10"/>
  <c r="AM35" i="10" s="1"/>
  <c r="AM36" i="10" s="1"/>
  <c r="AM37" i="10" s="1"/>
  <c r="AM38" i="10" s="1"/>
  <c r="AM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CO34" i="10"/>
  <c r="CO35" i="10" s="1"/>
  <c r="CO36" i="10" s="1"/>
</calcChain>
</file>

<file path=xl/sharedStrings.xml><?xml version="1.0" encoding="utf-8"?>
<sst xmlns="http://schemas.openxmlformats.org/spreadsheetml/2006/main" count="1114" uniqueCount="611">
  <si>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</si>
  <si>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</si>
  <si>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</si>
  <si>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</si>
  <si>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</si>
  <si>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</si>
  <si>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</si>
  <si>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</si>
  <si>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</si>
  <si>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</si>
  <si>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</si>
  <si>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</si>
  <si>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</si>
  <si>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</si>
  <si>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</si>
  <si>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</si>
  <si>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</si>
  <si>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</si>
  <si>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</si>
  <si>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</si>
  <si>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</si>
  <si>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</si>
  <si>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</si>
  <si>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</si>
  <si>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</si>
  <si>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</si>
  <si>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</si>
  <si>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</si>
  <si>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</si>
  <si>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</si>
  <si>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</si>
  <si>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</si>
  <si>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</si>
  <si>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</si>
  <si>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</si>
  <si>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</si>
  <si>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</si>
  <si>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</si>
  <si>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</si>
  <si>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</si>
  <si>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</si>
  <si>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</si>
  <si>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</si>
  <si>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</si>
  <si>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</si>
  <si>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</si>
  <si>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</si>
  <si>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</si>
  <si>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</si>
  <si>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</si>
  <si>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</si>
  <si>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</si>
  <si>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</si>
  <si>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</si>
  <si>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</si>
  <si>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</si>
  <si>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</si>
  <si>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</si>
  <si>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</si>
  <si>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</si>
  <si>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</si>
  <si>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</si>
  <si>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</si>
  <si>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</si>
  <si>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</si>
  <si>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</si>
  <si>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</si>
  <si>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</si>
  <si>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</si>
  <si>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</si>
  <si>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</si>
  <si>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</si>
  <si>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</si>
  <si>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</si>
  <si>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</si>
  <si>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</si>
  <si>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</si>
  <si>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</si>
  <si>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</si>
  <si>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</si>
  <si>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</si>
  <si>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</si>
  <si>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</si>
  <si>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</si>
  <si>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</si>
  <si>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</si>
  <si>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</si>
  <si>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</si>
  <si>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</si>
  <si>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</si>
  <si>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</si>
  <si>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</si>
  <si>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</si>
  <si>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</si>
  <si>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</si>
  <si>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</si>
  <si>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</si>
  <si>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男鹿市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</si>
  <si>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</si>
  <si>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</si>
  <si>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</si>
  <si>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</si>
  <si>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</si>
  <si>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</si>
  <si>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</si>
  <si>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</si>
  <si>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</si>
  <si>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</si>
  <si>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</si>
  <si>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</si>
  <si>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</si>
  <si>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</si>
  <si>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</si>
  <si>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</si>
  <si>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</si>
  <si>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</si>
  <si>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</si>
  <si>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</si>
  <si>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</si>
  <si>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</si>
  <si>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</si>
  <si>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</si>
  <si>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</si>
  <si>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</si>
  <si>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</si>
  <si>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</si>
  <si>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</si>
  <si>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</si>
  <si>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</si>
  <si>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</si>
  <si>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</si>
  <si>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</si>
  <si>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</si>
  <si>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</si>
  <si>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</si>
  <si>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</si>
  <si>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</si>
  <si>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</si>
  <si>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</si>
  <si>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</si>
  <si>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</si>
  <si>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</si>
  <si>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</si>
  <si>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</si>
  <si>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</si>
  <si>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</si>
  <si>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</si>
  <si>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</si>
  <si>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5"/>
  </si>
  <si>
    <t>男鹿みなと市民病院事業会計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</si>
  <si>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</si>
  <si>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</si>
  <si>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</si>
  <si>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</si>
  <si>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</si>
  <si>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</si>
  <si>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</si>
  <si>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</si>
  <si>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</si>
  <si>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</si>
  <si>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</si>
  <si>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</si>
  <si>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</si>
  <si>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</si>
  <si>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</si>
  <si>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</si>
  <si>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</si>
  <si>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</si>
  <si>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</si>
  <si>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</si>
  <si>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</si>
  <si>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</si>
  <si>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</si>
  <si>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</si>
  <si>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</si>
  <si>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</si>
  <si>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</si>
  <si>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</si>
  <si>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</si>
  <si>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</si>
  <si>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</si>
  <si>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</si>
  <si>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</si>
  <si>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</si>
  <si>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</si>
  <si>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</si>
  <si>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</si>
  <si>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</si>
  <si>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</si>
  <si>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</si>
  <si>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</si>
  <si>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</si>
  <si>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</si>
  <si>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</si>
  <si>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</si>
  <si>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</si>
  <si>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</si>
  <si>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</si>
  <si>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</si>
  <si>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</si>
  <si>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</si>
  <si>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</si>
  <si>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</si>
  <si>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</si>
  <si>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</si>
  <si>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</si>
  <si>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</si>
  <si>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</si>
  <si>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</si>
  <si>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</si>
  <si>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</si>
  <si>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</si>
  <si>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秋田県男鹿市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</si>
  <si>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</si>
  <si>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</si>
  <si>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</si>
  <si>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</si>
  <si>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</si>
  <si>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</si>
  <si>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</si>
  <si>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</si>
  <si>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</si>
  <si>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</si>
  <si>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</si>
  <si>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</si>
  <si>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</si>
  <si>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</si>
  <si>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</si>
  <si>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</si>
  <si>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</si>
  <si>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</si>
  <si>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</si>
  <si>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</si>
  <si>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</si>
  <si>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</si>
  <si>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</si>
  <si>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</si>
  <si>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</si>
  <si>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</si>
  <si>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</si>
  <si>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</si>
  <si>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</si>
  <si>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</si>
  <si>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</si>
  <si>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</si>
  <si>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</si>
  <si>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</si>
  <si>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</si>
  <si>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</si>
  <si>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</si>
  <si>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</si>
  <si>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</si>
  <si>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</si>
  <si>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</si>
  <si>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</si>
  <si>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</si>
  <si>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</si>
  <si>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</si>
  <si>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</si>
  <si>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</si>
  <si>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</si>
  <si>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</si>
  <si>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</si>
  <si>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</si>
  <si>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</si>
  <si>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</si>
  <si>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</si>
  <si>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</si>
  <si>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</si>
  <si>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</si>
  <si>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</si>
  <si>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</si>
  <si>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</si>
  <si>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</si>
  <si>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</si>
  <si>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</si>
  <si>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</si>
  <si>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</si>
  <si>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</si>
  <si>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</si>
  <si>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</si>
  <si>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</si>
  <si>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</si>
  <si>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</si>
  <si>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</si>
  <si>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</si>
  <si>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</si>
  <si>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</si>
  <si>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</si>
  <si>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</si>
  <si>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</si>
  <si>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</si>
  <si>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</si>
  <si>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</si>
  <si>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</si>
  <si>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</si>
  <si>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</si>
  <si>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</si>
  <si>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</si>
  <si>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</si>
  <si>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</si>
  <si>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</si>
  <si>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</si>
  <si>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</si>
  <si>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</si>
  <si>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</si>
  <si>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</si>
  <si>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</si>
  <si>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</si>
  <si>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</si>
  <si>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</si>
  <si>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</si>
  <si>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</si>
  <si>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</si>
  <si>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</si>
  <si>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</si>
  <si>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</si>
  <si>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</si>
  <si>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</si>
  <si>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</si>
  <si>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</si>
  <si>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</si>
  <si>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</si>
  <si>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</si>
  <si>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</si>
  <si>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</si>
  <si>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</si>
  <si>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</si>
  <si>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</si>
  <si>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</si>
  <si>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</si>
  <si>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</si>
  <si>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</si>
  <si>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</si>
  <si>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</si>
  <si>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</si>
  <si>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</si>
  <si>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その他</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</si>
  <si>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</si>
  <si>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</si>
  <si>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</si>
  <si>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</si>
  <si>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</si>
  <si>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</si>
  <si>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</si>
  <si>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</si>
  <si>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</si>
  <si>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</si>
  <si>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</si>
  <si>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</si>
  <si>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</si>
  <si>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</si>
  <si>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</si>
  <si>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</si>
  <si>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</si>
  <si>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</si>
  <si>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</si>
  <si>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</si>
  <si>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</si>
  <si>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</si>
  <si>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</si>
  <si>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</si>
  <si>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</si>
  <si>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</si>
  <si>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</si>
  <si>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秋田県男鹿市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</si>
  <si>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</si>
  <si>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</si>
  <si>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</si>
  <si>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</si>
  <si>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</si>
  <si>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</si>
  <si>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</si>
  <si>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</si>
  <si>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</si>
  <si>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</si>
  <si>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</si>
  <si>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</si>
  <si>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</si>
  <si>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</si>
  <si>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</si>
  <si>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</si>
  <si>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</si>
  <si>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</si>
  <si>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</si>
  <si>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</si>
  <si>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診療所特別会計（一般会計）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</si>
  <si>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</si>
  <si>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</si>
  <si>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</si>
  <si>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</si>
  <si>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</si>
  <si>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</si>
  <si>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</si>
  <si>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</si>
  <si>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</si>
  <si>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</si>
  <si>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</si>
  <si>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</si>
  <si>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</si>
  <si>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</si>
  <si>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</si>
  <si>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診療所特別会計（特別会計）</t>
    <phoneticPr fontId="5"/>
  </si>
  <si>
    <t>介護保険特別会計（保険事業勘定）</t>
    <phoneticPr fontId="5"/>
  </si>
  <si>
    <t>介護保険特別会計（介護サービス事業勘定）</t>
    <phoneticPr fontId="5"/>
  </si>
  <si>
    <t>後期高齢者医療特別会計</t>
    <phoneticPr fontId="5"/>
  </si>
  <si>
    <t>上水道事業会計</t>
    <phoneticPr fontId="5"/>
  </si>
  <si>
    <t>法適用企業</t>
    <phoneticPr fontId="5"/>
  </si>
  <si>
    <t>ガス事業会計</t>
    <phoneticPr fontId="5"/>
  </si>
  <si>
    <t>下水道事業会計</t>
    <phoneticPr fontId="5"/>
  </si>
  <si>
    <t>法適用企業</t>
    <phoneticPr fontId="5"/>
  </si>
  <si>
    <t>農業集落排水事業会計</t>
    <phoneticPr fontId="5"/>
  </si>
  <si>
    <t>法適用企業</t>
    <phoneticPr fontId="5"/>
  </si>
  <si>
    <t>漁業集落排水事業会計</t>
    <phoneticPr fontId="5"/>
  </si>
  <si>
    <t>男鹿みなと市民病院事業会計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</si>
  <si>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</si>
  <si>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</si>
  <si>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</si>
  <si>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</si>
  <si>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</si>
  <si>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</si>
  <si>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</si>
  <si>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</si>
  <si>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</si>
  <si>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</si>
  <si>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</si>
  <si>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</si>
  <si>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</si>
  <si>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</si>
  <si>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</si>
  <si>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</si>
  <si>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</si>
  <si>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</si>
  <si>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</si>
  <si>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</si>
  <si>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</si>
  <si>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</si>
  <si>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</si>
  <si>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</si>
  <si>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</si>
  <si>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</si>
  <si>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</si>
  <si>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</si>
  <si>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</si>
  <si>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</si>
  <si>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</si>
  <si>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</si>
  <si>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</si>
  <si>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</si>
  <si>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</si>
  <si>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</si>
  <si>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</si>
  <si>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</si>
  <si>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</si>
  <si>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</si>
  <si>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</si>
  <si>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</si>
  <si>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</si>
  <si>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</si>
  <si>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</si>
  <si>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</si>
  <si>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</si>
  <si>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</si>
  <si>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</si>
  <si>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</si>
  <si>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</si>
  <si>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</si>
  <si>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</si>
  <si>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</si>
  <si>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</si>
  <si>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</si>
  <si>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</si>
  <si>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</si>
  <si>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男鹿みなと市民病院事業会計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</si>
  <si>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</si>
  <si>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</si>
  <si>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</si>
  <si>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</si>
  <si>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</si>
  <si>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</si>
  <si>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</si>
  <si>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</si>
  <si>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</si>
  <si>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</si>
  <si>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</si>
  <si>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</si>
  <si>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</si>
  <si>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</si>
  <si>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</si>
  <si>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</si>
  <si>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</si>
  <si>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</si>
  <si>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</si>
  <si>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</si>
  <si>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</si>
  <si>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</si>
  <si>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</si>
  <si>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</si>
  <si>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</si>
  <si>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</si>
  <si>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</si>
  <si>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</si>
  <si>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</si>
  <si>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</si>
  <si>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</si>
  <si>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</si>
  <si>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</si>
  <si>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</si>
  <si>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</si>
  <si>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</si>
  <si>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</si>
  <si>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</si>
  <si>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</si>
  <si>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</si>
  <si>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</si>
  <si>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</si>
  <si>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</si>
  <si>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</si>
  <si>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</si>
  <si>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</si>
  <si>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</si>
  <si>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</si>
  <si>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</si>
  <si>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</si>
  <si>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</si>
  <si>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</si>
  <si>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</si>
  <si>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</si>
  <si>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</si>
  <si>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</si>
  <si>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</si>
  <si>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</si>
  <si>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</si>
  <si>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</si>
  <si>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</si>
  <si>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</si>
  <si>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</si>
  <si>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</si>
  <si>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</si>
  <si>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</si>
  <si>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</si>
  <si>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</si>
  <si>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</si>
  <si>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</si>
  <si>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</si>
  <si>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</si>
  <si>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</si>
  <si>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</si>
  <si>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</si>
  <si>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</si>
  <si>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</si>
  <si>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</si>
  <si>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</si>
  <si>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</si>
  <si>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</si>
  <si>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</si>
  <si>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</si>
  <si>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</si>
  <si>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</si>
  <si>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</si>
  <si>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3.48</t>
  </si>
  <si>
    <t>▲ 3.67</t>
  </si>
  <si>
    <t>▲ 2.13</t>
  </si>
  <si>
    <t>男鹿みなと市民病院事業会計</t>
  </si>
  <si>
    <t>▲ 0.19</t>
  </si>
  <si>
    <t>▲ 0.30</t>
  </si>
  <si>
    <t>▲ 0.05</t>
  </si>
  <si>
    <t>一般会計</t>
  </si>
  <si>
    <t>上水道事業会計</t>
  </si>
  <si>
    <t>ガス事業会計</t>
  </si>
  <si>
    <t>国民健康保険特別会計</t>
  </si>
  <si>
    <t>介護保険特別会計（保険事業勘定）</t>
  </si>
  <si>
    <t>下水道事業会計</t>
  </si>
  <si>
    <t>漁業集落排水事業会計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</si>
  <si>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</si>
  <si>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</si>
  <si>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</si>
  <si>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</si>
  <si>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</si>
  <si>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</si>
  <si>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</si>
  <si>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</si>
  <si>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地域振興基金</t>
    <rPh sb="0" eb="2">
      <t>チイキ</t>
    </rPh>
    <rPh sb="2" eb="4">
      <t>シンコウ</t>
    </rPh>
    <rPh sb="4" eb="6">
      <t>キキン</t>
    </rPh>
    <phoneticPr fontId="5"/>
  </si>
  <si>
    <t>過疎地域自立促進基金</t>
    <rPh sb="0" eb="2">
      <t>カソ</t>
    </rPh>
    <rPh sb="2" eb="4">
      <t>チイキ</t>
    </rPh>
    <rPh sb="4" eb="6">
      <t>ジリツ</t>
    </rPh>
    <rPh sb="6" eb="8">
      <t>ソクシン</t>
    </rPh>
    <rPh sb="8" eb="10">
      <t>キキン</t>
    </rPh>
    <phoneticPr fontId="5"/>
  </si>
  <si>
    <t>森林環境譲与税基金</t>
    <rPh sb="0" eb="2">
      <t>シンリン</t>
    </rPh>
    <rPh sb="2" eb="4">
      <t>カンキョウ</t>
    </rPh>
    <rPh sb="4" eb="6">
      <t>ジョウヨ</t>
    </rPh>
    <rPh sb="6" eb="7">
      <t>ゼイ</t>
    </rPh>
    <rPh sb="7" eb="9">
      <t>キキン</t>
    </rPh>
    <phoneticPr fontId="5"/>
  </si>
  <si>
    <t>教育施設整備基金</t>
    <rPh sb="0" eb="2">
      <t>キョウイク</t>
    </rPh>
    <rPh sb="2" eb="4">
      <t>シセツ</t>
    </rPh>
    <rPh sb="4" eb="6">
      <t>セイビ</t>
    </rPh>
    <rPh sb="6" eb="8">
      <t>キキン</t>
    </rPh>
    <phoneticPr fontId="5"/>
  </si>
  <si>
    <t>観光施設基金</t>
    <rPh sb="0" eb="2">
      <t>カンコウ</t>
    </rPh>
    <rPh sb="2" eb="4">
      <t>シセツ</t>
    </rPh>
    <rPh sb="4" eb="6">
      <t>キキン</t>
    </rPh>
    <phoneticPr fontId="5"/>
  </si>
  <si>
    <t>-</t>
    <phoneticPr fontId="2"/>
  </si>
  <si>
    <t>男鹿地区消防一部事務組合（一般会計）</t>
  </si>
  <si>
    <t>男鹿地区衛生処理一部事務組合（一般会計）</t>
  </si>
  <si>
    <t>八郎湖周辺清掃事務組合（一般会計）</t>
  </si>
  <si>
    <t>秋田県市町村総合事務組合（一般会計）</t>
  </si>
  <si>
    <t>秋田県市町村総合事務組合（交通災害共済事業等特別会計）</t>
  </si>
  <si>
    <t>秋田県市町村会館管理組合（一般会計）</t>
    <rPh sb="13" eb="15">
      <t>イッパン</t>
    </rPh>
    <rPh sb="15" eb="17">
      <t>カイケイ</t>
    </rPh>
    <phoneticPr fontId="2"/>
  </si>
  <si>
    <t>秋田県後期高齢者医療広域連合（一般会計）</t>
  </si>
  <si>
    <t>秋田県後期高齢者医療広域連合（後期高齢者医療特別会計）</t>
  </si>
  <si>
    <t>おが地域振興公社</t>
    <rPh sb="2" eb="4">
      <t>チイキ</t>
    </rPh>
    <rPh sb="4" eb="6">
      <t>シンコウ</t>
    </rPh>
    <rPh sb="6" eb="8">
      <t>コウシャ</t>
    </rPh>
    <phoneticPr fontId="2"/>
  </si>
  <si>
    <t>秋田中央交通　株式会社</t>
    <rPh sb="0" eb="2">
      <t>アキタ</t>
    </rPh>
    <rPh sb="2" eb="4">
      <t>チュウオウ</t>
    </rPh>
    <rPh sb="4" eb="6">
      <t>コウツウ</t>
    </rPh>
    <rPh sb="7" eb="11">
      <t>カブシキガイシャ</t>
    </rPh>
    <phoneticPr fontId="2"/>
  </si>
  <si>
    <t>株式会社　男鹿水族館</t>
    <rPh sb="0" eb="4">
      <t>カブシキガイシャ</t>
    </rPh>
    <rPh sb="5" eb="7">
      <t>オガ</t>
    </rPh>
    <rPh sb="7" eb="10">
      <t>スイゾクカン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</si>
  <si>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</si>
  <si>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</si>
  <si>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</si>
  <si>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</si>
  <si>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</si>
  <si>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</si>
  <si>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</si>
  <si>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</si>
  <si>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</si>
  <si>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</si>
  <si>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平成28年度、29年度及び30年度の固定資産台帳は整備されているが、施設類型別の精査が必要なため数値が算出されていない。
将来負担比率は、充当可能基金残高が低いことなどから類似団体平均を上回っているものの、既発債の償還終了及び地方債の発行抑制の取組により、平成27年度から段階的に減少し、5年間で60.5％減となっている。
今後は公共施設等総合管理計画及び個別施設計画に基づき、予防保全型の維持管理による公共施設の長寿命化を図るとともに、統廃合を含めた再配置による質・量の最適化に取り組んでいく。</t>
    <rPh sb="86" eb="88">
      <t>ルイジ</t>
    </rPh>
    <rPh sb="88" eb="90">
      <t>ダンタイ</t>
    </rPh>
    <rPh sb="90" eb="92">
      <t>ヘイキン</t>
    </rPh>
    <rPh sb="93" eb="95">
      <t>ウワマワ</t>
    </rPh>
    <rPh sb="132" eb="134">
      <t>ネンド</t>
    </rPh>
    <rPh sb="136" eb="139">
      <t>ダンカイテキ</t>
    </rPh>
    <rPh sb="176" eb="177">
      <t>オヨ</t>
    </rPh>
    <rPh sb="178" eb="180">
      <t>コベツ</t>
    </rPh>
    <rPh sb="180" eb="182">
      <t>シセツ</t>
    </rPh>
    <rPh sb="182" eb="184">
      <t>ケイカク</t>
    </rPh>
    <phoneticPr fontId="5"/>
  </si>
  <si>
    <t>将来負担比率、実質公債費比率ともに既発債の償還終了及び地方債の新規発行抑制により、徐々に減少しているものの、両比率とも類似団体平均を上回っている。今後、認定こども園建設事業や、小中学校の統廃合に伴う建設事業など、複数の大規模な建設事業が予定されていることから、多額の地方債の新規発行及びそれに伴う地方債残高の増加が見込まれるが、引き続き、投資的事業の財源となる地方債発行の抑制及び既往債の償還に取り組むとともに、将来人口推計等を踏まえ、事業の費用対効果を検証しながら将来負担の軽減に努める。</t>
    <rPh sb="11" eb="12">
      <t>ヒ</t>
    </rPh>
    <rPh sb="12" eb="13">
      <t>ヒ</t>
    </rPh>
    <rPh sb="13" eb="14">
      <t>リツ</t>
    </rPh>
    <rPh sb="41" eb="43">
      <t>ジョジョ</t>
    </rPh>
    <rPh sb="44" eb="46">
      <t>ゲンショウ</t>
    </rPh>
    <rPh sb="106" eb="108">
      <t>フクスウ</t>
    </rPh>
    <rPh sb="109" eb="112">
      <t>ダイキボ</t>
    </rPh>
    <rPh sb="113" eb="115">
      <t>ケンセツ</t>
    </rPh>
    <rPh sb="115" eb="117">
      <t>ジギョウ</t>
    </rPh>
    <rPh sb="118" eb="120">
      <t>ヨテイ</t>
    </rPh>
    <rPh sb="130" eb="132">
      <t>タガク</t>
    </rPh>
    <rPh sb="133" eb="136">
      <t>チホウサイ</t>
    </rPh>
    <rPh sb="137" eb="139">
      <t>シンキ</t>
    </rPh>
    <rPh sb="139" eb="141">
      <t>ハッコウ</t>
    </rPh>
    <rPh sb="141" eb="142">
      <t>オヨ</t>
    </rPh>
    <rPh sb="146" eb="147">
      <t>トモナ</t>
    </rPh>
    <rPh sb="148" eb="151">
      <t>チホウサイ</t>
    </rPh>
    <rPh sb="151" eb="153">
      <t>ザンダカ</t>
    </rPh>
    <rPh sb="154" eb="156">
      <t>ゾウカ</t>
    </rPh>
    <rPh sb="157" eb="159">
      <t>ミコ</t>
    </rPh>
    <rPh sb="180" eb="183">
      <t>チホウサイ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</si>
</sst>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0" fontId="16" fillId="0" borderId="41"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85459</c:v>
                </c:pt>
                <c:pt idx="1">
                  <c:v>83280</c:v>
                </c:pt>
                <c:pt idx="2">
                  <c:v>88968</c:v>
                </c:pt>
                <c:pt idx="3">
                  <c:v>85173</c:v>
                </c:pt>
                <c:pt idx="4">
                  <c:v>94081</c:v>
                </c:pt>
              </c:numCache>
            </c:numRef>
          </c:val>
          <c:smooth val="0"/>
          <c:extLst>
            <c:ext xmlns:c16="http://schemas.microsoft.com/office/drawing/2014/chart" uri="{C3380CC4-5D6E-409C-BE32-E72D297353CC}">
              <c16:uniqueId val="{00000000-1FEE-47BC-9778-136DBF5B58A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82298</c:v>
                </c:pt>
                <c:pt idx="1">
                  <c:v>61808</c:v>
                </c:pt>
                <c:pt idx="2">
                  <c:v>78932</c:v>
                </c:pt>
                <c:pt idx="3">
                  <c:v>51726</c:v>
                </c:pt>
                <c:pt idx="4">
                  <c:v>28472</c:v>
                </c:pt>
              </c:numCache>
            </c:numRef>
          </c:val>
          <c:smooth val="0"/>
          <c:extLst>
            <c:ext xmlns:c16="http://schemas.microsoft.com/office/drawing/2014/chart" uri="{C3380CC4-5D6E-409C-BE32-E72D297353CC}">
              <c16:uniqueId val="{00000001-1FEE-47BC-9778-136DBF5B58A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3.22</c:v>
                </c:pt>
                <c:pt idx="1">
                  <c:v>2.59</c:v>
                </c:pt>
                <c:pt idx="2">
                  <c:v>2.58</c:v>
                </c:pt>
                <c:pt idx="3">
                  <c:v>3.28</c:v>
                </c:pt>
                <c:pt idx="4">
                  <c:v>3.87</c:v>
                </c:pt>
              </c:numCache>
            </c:numRef>
          </c:val>
          <c:extLst>
            <c:ext xmlns:c16="http://schemas.microsoft.com/office/drawing/2014/chart" uri="{C3380CC4-5D6E-409C-BE32-E72D297353CC}">
              <c16:uniqueId val="{00000000-8A39-4F84-8455-35EB3671CDE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9.3699999999999992</c:v>
                </c:pt>
                <c:pt idx="1">
                  <c:v>8.3800000000000008</c:v>
                </c:pt>
                <c:pt idx="2">
                  <c:v>8.06</c:v>
                </c:pt>
                <c:pt idx="3">
                  <c:v>9.64</c:v>
                </c:pt>
                <c:pt idx="4">
                  <c:v>13.31</c:v>
                </c:pt>
              </c:numCache>
            </c:numRef>
          </c:val>
          <c:extLst>
            <c:ext xmlns:c16="http://schemas.microsoft.com/office/drawing/2014/chart" uri="{C3380CC4-5D6E-409C-BE32-E72D297353CC}">
              <c16:uniqueId val="{00000001-8A39-4F84-8455-35EB3671CDE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-3.48</c:v>
                </c:pt>
                <c:pt idx="1">
                  <c:v>-3.67</c:v>
                </c:pt>
                <c:pt idx="2">
                  <c:v>-2.13</c:v>
                </c:pt>
                <c:pt idx="3">
                  <c:v>0.74</c:v>
                </c:pt>
                <c:pt idx="4">
                  <c:v>2.3199999999999998</c:v>
                </c:pt>
              </c:numCache>
            </c:numRef>
          </c:val>
          <c:smooth val="0"/>
          <c:extLst>
            <c:ext xmlns:c16="http://schemas.microsoft.com/office/drawing/2014/chart" uri="{C3380CC4-5D6E-409C-BE32-E72D297353CC}">
              <c16:uniqueId val="{00000002-8A39-4F84-8455-35EB3671CDE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0.16</c:v>
                </c:pt>
                <c:pt idx="2">
                  <c:v>#N/A</c:v>
                </c:pt>
                <c:pt idx="3">
                  <c:v>0.16</c:v>
                </c:pt>
                <c:pt idx="4">
                  <c:v>#N/A</c:v>
                </c:pt>
                <c:pt idx="5">
                  <c:v>0.13</c:v>
                </c:pt>
                <c:pt idx="6">
                  <c:v>#N/A</c:v>
                </c:pt>
                <c:pt idx="7">
                  <c:v>0.11</c:v>
                </c:pt>
                <c:pt idx="8">
                  <c:v>#N/A</c:v>
                </c:pt>
                <c:pt idx="9">
                  <c:v>0.11</c:v>
                </c:pt>
              </c:numCache>
            </c:numRef>
          </c:val>
          <c:extLst>
            <c:ext xmlns:c16="http://schemas.microsoft.com/office/drawing/2014/chart" uri="{C3380CC4-5D6E-409C-BE32-E72D297353CC}">
              <c16:uniqueId val="{00000000-7C4F-47DD-9B7C-3BFDF74D4E4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4F-47DD-9B7C-3BFDF74D4E41}"/>
            </c:ext>
          </c:extLst>
        </c:ser>
        <c:ser>
          <c:idx val="2"/>
          <c:order val="2"/>
          <c:tx>
            <c:strRef>
              <c:f>データシート!$A$29</c:f>
              <c:strCache>
                <c:ptCount val="1"/>
                <c:pt idx="0">
                  <c:v>漁業集落排水事業会計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0.22</c:v>
                </c:pt>
                <c:pt idx="2">
                  <c:v>#N/A</c:v>
                </c:pt>
                <c:pt idx="3">
                  <c:v>0.27</c:v>
                </c:pt>
                <c:pt idx="4">
                  <c:v>#N/A</c:v>
                </c:pt>
                <c:pt idx="5">
                  <c:v>0.14000000000000001</c:v>
                </c:pt>
                <c:pt idx="6">
                  <c:v>#N/A</c:v>
                </c:pt>
                <c:pt idx="7">
                  <c:v>0.13</c:v>
                </c:pt>
                <c:pt idx="8">
                  <c:v>#N/A</c:v>
                </c:pt>
                <c:pt idx="9">
                  <c:v>0.1</c:v>
                </c:pt>
              </c:numCache>
            </c:numRef>
          </c:val>
          <c:extLst>
            <c:ext xmlns:c16="http://schemas.microsoft.com/office/drawing/2014/chart" uri="{C3380CC4-5D6E-409C-BE32-E72D297353CC}">
              <c16:uniqueId val="{00000002-7C4F-47DD-9B7C-3BFDF74D4E41}"/>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0.72</c:v>
                </c:pt>
                <c:pt idx="2">
                  <c:v>#N/A</c:v>
                </c:pt>
                <c:pt idx="3">
                  <c:v>0.64</c:v>
                </c:pt>
                <c:pt idx="4">
                  <c:v>#N/A</c:v>
                </c:pt>
                <c:pt idx="5">
                  <c:v>0.52</c:v>
                </c:pt>
                <c:pt idx="6">
                  <c:v>#N/A</c:v>
                </c:pt>
                <c:pt idx="7">
                  <c:v>0.22</c:v>
                </c:pt>
                <c:pt idx="8">
                  <c:v>#N/A</c:v>
                </c:pt>
                <c:pt idx="9">
                  <c:v>0.18</c:v>
                </c:pt>
              </c:numCache>
            </c:numRef>
          </c:val>
          <c:extLst>
            <c:ext xmlns:c16="http://schemas.microsoft.com/office/drawing/2014/chart" uri="{C3380CC4-5D6E-409C-BE32-E72D297353CC}">
              <c16:uniqueId val="{00000003-7C4F-47DD-9B7C-3BFDF74D4E41}"/>
            </c:ext>
          </c:extLst>
        </c:ser>
        <c:ser>
          <c:idx val="4"/>
          <c:order val="4"/>
          <c:tx>
            <c:strRef>
              <c:f>データシート!$A$31</c:f>
              <c:strCache>
                <c:ptCount val="1"/>
                <c:pt idx="0">
                  <c:v>介護保険特別会計（保険事業勘定）</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0.73</c:v>
                </c:pt>
                <c:pt idx="2">
                  <c:v>#N/A</c:v>
                </c:pt>
                <c:pt idx="3">
                  <c:v>0.83</c:v>
                </c:pt>
                <c:pt idx="4">
                  <c:v>#N/A</c:v>
                </c:pt>
                <c:pt idx="5">
                  <c:v>1.08</c:v>
                </c:pt>
                <c:pt idx="6">
                  <c:v>#N/A</c:v>
                </c:pt>
                <c:pt idx="7">
                  <c:v>1.35</c:v>
                </c:pt>
                <c:pt idx="8">
                  <c:v>#N/A</c:v>
                </c:pt>
                <c:pt idx="9">
                  <c:v>0.55000000000000004</c:v>
                </c:pt>
              </c:numCache>
            </c:numRef>
          </c:val>
          <c:extLst>
            <c:ext xmlns:c16="http://schemas.microsoft.com/office/drawing/2014/chart" uri="{C3380CC4-5D6E-409C-BE32-E72D297353CC}">
              <c16:uniqueId val="{00000004-7C4F-47DD-9B7C-3BFDF74D4E4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0.71</c:v>
                </c:pt>
                <c:pt idx="2">
                  <c:v>#N/A</c:v>
                </c:pt>
                <c:pt idx="3">
                  <c:v>2.2799999999999998</c:v>
                </c:pt>
                <c:pt idx="4">
                  <c:v>#N/A</c:v>
                </c:pt>
                <c:pt idx="5">
                  <c:v>2.2200000000000002</c:v>
                </c:pt>
                <c:pt idx="6">
                  <c:v>#N/A</c:v>
                </c:pt>
                <c:pt idx="7">
                  <c:v>2.2599999999999998</c:v>
                </c:pt>
                <c:pt idx="8">
                  <c:v>#N/A</c:v>
                </c:pt>
                <c:pt idx="9">
                  <c:v>0.8</c:v>
                </c:pt>
              </c:numCache>
            </c:numRef>
          </c:val>
          <c:extLst>
            <c:ext xmlns:c16="http://schemas.microsoft.com/office/drawing/2014/chart" uri="{C3380CC4-5D6E-409C-BE32-E72D297353CC}">
              <c16:uniqueId val="{00000005-7C4F-47DD-9B7C-3BFDF74D4E41}"/>
            </c:ext>
          </c:extLst>
        </c:ser>
        <c:ser>
          <c:idx val="6"/>
          <c:order val="6"/>
          <c:tx>
            <c:strRef>
              <c:f>データシート!$A$33</c:f>
              <c:strCache>
                <c:ptCount val="1"/>
                <c:pt idx="0">
                  <c:v>ガス事業会計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1.23</c:v>
                </c:pt>
                <c:pt idx="2">
                  <c:v>#N/A</c:v>
                </c:pt>
                <c:pt idx="3">
                  <c:v>1.53</c:v>
                </c:pt>
                <c:pt idx="4">
                  <c:v>#N/A</c:v>
                </c:pt>
                <c:pt idx="5">
                  <c:v>1.81</c:v>
                </c:pt>
                <c:pt idx="6">
                  <c:v>#N/A</c:v>
                </c:pt>
                <c:pt idx="7">
                  <c:v>2.15</c:v>
                </c:pt>
                <c:pt idx="8">
                  <c:v>#N/A</c:v>
                </c:pt>
                <c:pt idx="9">
                  <c:v>2.27</c:v>
                </c:pt>
              </c:numCache>
            </c:numRef>
          </c:val>
          <c:extLst>
            <c:ext xmlns:c16="http://schemas.microsoft.com/office/drawing/2014/chart" uri="{C3380CC4-5D6E-409C-BE32-E72D297353CC}">
              <c16:uniqueId val="{00000006-7C4F-47DD-9B7C-3BFDF74D4E41}"/>
            </c:ext>
          </c:extLst>
        </c:ser>
        <c:ser>
          <c:idx val="7"/>
          <c:order val="7"/>
          <c:tx>
            <c:strRef>
              <c:f>データシート!$A$34</c:f>
              <c:strCache>
                <c:ptCount val="1"/>
                <c:pt idx="0">
                  <c:v>上水道事業会計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3.18</c:v>
                </c:pt>
                <c:pt idx="2">
                  <c:v>#N/A</c:v>
                </c:pt>
                <c:pt idx="3">
                  <c:v>3.48</c:v>
                </c:pt>
                <c:pt idx="4">
                  <c:v>#N/A</c:v>
                </c:pt>
                <c:pt idx="5">
                  <c:v>3.33</c:v>
                </c:pt>
                <c:pt idx="6">
                  <c:v>#N/A</c:v>
                </c:pt>
                <c:pt idx="7">
                  <c:v>3.35</c:v>
                </c:pt>
                <c:pt idx="8">
                  <c:v>#N/A</c:v>
                </c:pt>
                <c:pt idx="9">
                  <c:v>3.24</c:v>
                </c:pt>
              </c:numCache>
            </c:numRef>
          </c:val>
          <c:extLst>
            <c:ext xmlns:c16="http://schemas.microsoft.com/office/drawing/2014/chart" uri="{C3380CC4-5D6E-409C-BE32-E72D297353CC}">
              <c16:uniqueId val="{00000007-7C4F-47DD-9B7C-3BFDF74D4E4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3.3</c:v>
                </c:pt>
                <c:pt idx="2">
                  <c:v>#N/A</c:v>
                </c:pt>
                <c:pt idx="3">
                  <c:v>2.7</c:v>
                </c:pt>
                <c:pt idx="4">
                  <c:v>#N/A</c:v>
                </c:pt>
                <c:pt idx="5">
                  <c:v>2.69</c:v>
                </c:pt>
                <c:pt idx="6">
                  <c:v>#N/A</c:v>
                </c:pt>
                <c:pt idx="7">
                  <c:v>3.28</c:v>
                </c:pt>
                <c:pt idx="8">
                  <c:v>#N/A</c:v>
                </c:pt>
                <c:pt idx="9">
                  <c:v>3.87</c:v>
                </c:pt>
              </c:numCache>
            </c:numRef>
          </c:val>
          <c:extLst>
            <c:ext xmlns:c16="http://schemas.microsoft.com/office/drawing/2014/chart" uri="{C3380CC4-5D6E-409C-BE32-E72D297353CC}">
              <c16:uniqueId val="{00000008-7C4F-47DD-9B7C-3BFDF74D4E41}"/>
            </c:ext>
          </c:extLst>
        </c:ser>
        <c:ser>
          <c:idx val="9"/>
          <c:order val="9"/>
          <c:tx>
            <c:strRef>
              <c:f>データシート!$A$36</c:f>
              <c:strCache>
                <c:ptCount val="1"/>
                <c:pt idx="0">
                  <c:v>男鹿みなと市民病院事業会計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0.22</c:v>
                </c:pt>
                <c:pt idx="2">
                  <c:v>#N/A</c:v>
                </c:pt>
                <c:pt idx="3">
                  <c:v>0.51</c:v>
                </c:pt>
                <c:pt idx="4">
                  <c:v>0.19</c:v>
                </c:pt>
                <c:pt idx="5">
                  <c:v>#N/A</c:v>
                </c:pt>
                <c:pt idx="6">
                  <c:v>0.3</c:v>
                </c:pt>
                <c:pt idx="7">
                  <c:v>#N/A</c:v>
                </c:pt>
                <c:pt idx="8">
                  <c:v>0.05</c:v>
                </c:pt>
                <c:pt idx="9">
                  <c:v>#N/A</c:v>
                </c:pt>
              </c:numCache>
            </c:numRef>
          </c:val>
          <c:extLst>
            <c:ext xmlns:c16="http://schemas.microsoft.com/office/drawing/2014/chart" uri="{C3380CC4-5D6E-409C-BE32-E72D297353CC}">
              <c16:uniqueId val="{00000009-7C4F-47DD-9B7C-3BFDF74D4E4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1808</c:v>
                </c:pt>
                <c:pt idx="5">
                  <c:v>1788</c:v>
                </c:pt>
                <c:pt idx="8">
                  <c:v>1828</c:v>
                </c:pt>
                <c:pt idx="11">
                  <c:v>1829</c:v>
                </c:pt>
                <c:pt idx="14">
                  <c:v>1790</c:v>
                </c:pt>
              </c:numCache>
            </c:numRef>
          </c:val>
          <c:extLst>
            <c:ext xmlns:c16="http://schemas.microsoft.com/office/drawing/2014/chart" uri="{C3380CC4-5D6E-409C-BE32-E72D297353CC}">
              <c16:uniqueId val="{00000000-5A4A-48FB-8D55-4715A2A8344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A4A-48FB-8D55-4715A2A8344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50</c:v>
                </c:pt>
                <c:pt idx="3">
                  <c:v>41</c:v>
                </c:pt>
                <c:pt idx="6">
                  <c:v>39</c:v>
                </c:pt>
                <c:pt idx="9">
                  <c:v>39</c:v>
                </c:pt>
                <c:pt idx="12">
                  <c:v>35</c:v>
                </c:pt>
              </c:numCache>
            </c:numRef>
          </c:val>
          <c:extLst>
            <c:ext xmlns:c16="http://schemas.microsoft.com/office/drawing/2014/chart" uri="{C3380CC4-5D6E-409C-BE32-E72D297353CC}">
              <c16:uniqueId val="{00000002-5A4A-48FB-8D55-4715A2A8344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140</c:v>
                </c:pt>
                <c:pt idx="3">
                  <c:v>160</c:v>
                </c:pt>
                <c:pt idx="6">
                  <c:v>179</c:v>
                </c:pt>
                <c:pt idx="9">
                  <c:v>183</c:v>
                </c:pt>
                <c:pt idx="12">
                  <c:v>182</c:v>
                </c:pt>
              </c:numCache>
            </c:numRef>
          </c:val>
          <c:extLst>
            <c:ext xmlns:c16="http://schemas.microsoft.com/office/drawing/2014/chart" uri="{C3380CC4-5D6E-409C-BE32-E72D297353CC}">
              <c16:uniqueId val="{00000003-5A4A-48FB-8D55-4715A2A8344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986</c:v>
                </c:pt>
                <c:pt idx="3">
                  <c:v>825</c:v>
                </c:pt>
                <c:pt idx="6">
                  <c:v>812</c:v>
                </c:pt>
                <c:pt idx="9">
                  <c:v>761</c:v>
                </c:pt>
                <c:pt idx="12">
                  <c:v>775</c:v>
                </c:pt>
              </c:numCache>
            </c:numRef>
          </c:val>
          <c:extLst>
            <c:ext xmlns:c16="http://schemas.microsoft.com/office/drawing/2014/chart" uri="{C3380CC4-5D6E-409C-BE32-E72D297353CC}">
              <c16:uniqueId val="{00000004-5A4A-48FB-8D55-4715A2A8344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A4A-48FB-8D55-4715A2A8344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A4A-48FB-8D55-4715A2A8344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1648</c:v>
                </c:pt>
                <c:pt idx="3">
                  <c:v>1679</c:v>
                </c:pt>
                <c:pt idx="6">
                  <c:v>1713</c:v>
                </c:pt>
                <c:pt idx="9">
                  <c:v>1683</c:v>
                </c:pt>
                <c:pt idx="12">
                  <c:v>1603</c:v>
                </c:pt>
              </c:numCache>
            </c:numRef>
          </c:val>
          <c:extLst>
            <c:ext xmlns:c16="http://schemas.microsoft.com/office/drawing/2014/chart" uri="{C3380CC4-5D6E-409C-BE32-E72D297353CC}">
              <c16:uniqueId val="{00000007-5A4A-48FB-8D55-4715A2A8344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1016</c:v>
                </c:pt>
                <c:pt idx="2">
                  <c:v>#N/A</c:v>
                </c:pt>
                <c:pt idx="3">
                  <c:v>#N/A</c:v>
                </c:pt>
                <c:pt idx="4">
                  <c:v>917</c:v>
                </c:pt>
                <c:pt idx="5">
                  <c:v>#N/A</c:v>
                </c:pt>
                <c:pt idx="6">
                  <c:v>#N/A</c:v>
                </c:pt>
                <c:pt idx="7">
                  <c:v>915</c:v>
                </c:pt>
                <c:pt idx="8">
                  <c:v>#N/A</c:v>
                </c:pt>
                <c:pt idx="9">
                  <c:v>#N/A</c:v>
                </c:pt>
                <c:pt idx="10">
                  <c:v>837</c:v>
                </c:pt>
                <c:pt idx="11">
                  <c:v>#N/A</c:v>
                </c:pt>
                <c:pt idx="12">
                  <c:v>#N/A</c:v>
                </c:pt>
                <c:pt idx="13">
                  <c:v>805</c:v>
                </c:pt>
                <c:pt idx="14">
                  <c:v>#N/A</c:v>
                </c:pt>
              </c:numCache>
            </c:numRef>
          </c:val>
          <c:smooth val="0"/>
          <c:extLst>
            <c:ext xmlns:c16="http://schemas.microsoft.com/office/drawing/2014/chart" uri="{C3380CC4-5D6E-409C-BE32-E72D297353CC}">
              <c16:uniqueId val="{00000008-5A4A-48FB-8D55-4715A2A8344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19744</c:v>
                </c:pt>
                <c:pt idx="5">
                  <c:v>19705</c:v>
                </c:pt>
                <c:pt idx="8">
                  <c:v>19224</c:v>
                </c:pt>
                <c:pt idx="11">
                  <c:v>18507</c:v>
                </c:pt>
                <c:pt idx="14">
                  <c:v>17704</c:v>
                </c:pt>
              </c:numCache>
            </c:numRef>
          </c:val>
          <c:extLst>
            <c:ext xmlns:c16="http://schemas.microsoft.com/office/drawing/2014/chart" uri="{C3380CC4-5D6E-409C-BE32-E72D297353CC}">
              <c16:uniqueId val="{00000000-B64F-4BAC-95D6-693F8217F93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445</c:v>
                </c:pt>
                <c:pt idx="5">
                  <c:v>419</c:v>
                </c:pt>
                <c:pt idx="8">
                  <c:v>379</c:v>
                </c:pt>
                <c:pt idx="11">
                  <c:v>347</c:v>
                </c:pt>
                <c:pt idx="14">
                  <c:v>331</c:v>
                </c:pt>
              </c:numCache>
            </c:numRef>
          </c:val>
          <c:extLst>
            <c:ext xmlns:c16="http://schemas.microsoft.com/office/drawing/2014/chart" uri="{C3380CC4-5D6E-409C-BE32-E72D297353CC}">
              <c16:uniqueId val="{00000001-B64F-4BAC-95D6-693F8217F93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897</c:v>
                </c:pt>
                <c:pt idx="5">
                  <c:v>939</c:v>
                </c:pt>
                <c:pt idx="8">
                  <c:v>874</c:v>
                </c:pt>
                <c:pt idx="11">
                  <c:v>1140</c:v>
                </c:pt>
                <c:pt idx="14">
                  <c:v>2042</c:v>
                </c:pt>
              </c:numCache>
            </c:numRef>
          </c:val>
          <c:extLst>
            <c:ext xmlns:c16="http://schemas.microsoft.com/office/drawing/2014/chart" uri="{C3380CC4-5D6E-409C-BE32-E72D297353CC}">
              <c16:uniqueId val="{00000002-B64F-4BAC-95D6-693F8217F93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64F-4BAC-95D6-693F8217F93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64F-4BAC-95D6-693F8217F93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64F-4BAC-95D6-693F8217F93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2525</c:v>
                </c:pt>
                <c:pt idx="3">
                  <c:v>2352</c:v>
                </c:pt>
                <c:pt idx="6">
                  <c:v>1943</c:v>
                </c:pt>
                <c:pt idx="9">
                  <c:v>1600</c:v>
                </c:pt>
                <c:pt idx="12">
                  <c:v>1486</c:v>
                </c:pt>
              </c:numCache>
            </c:numRef>
          </c:val>
          <c:extLst>
            <c:ext xmlns:c16="http://schemas.microsoft.com/office/drawing/2014/chart" uri="{C3380CC4-5D6E-409C-BE32-E72D297353CC}">
              <c16:uniqueId val="{00000006-B64F-4BAC-95D6-693F8217F93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977</c:v>
                </c:pt>
                <c:pt idx="3">
                  <c:v>895</c:v>
                </c:pt>
                <c:pt idx="6">
                  <c:v>808</c:v>
                </c:pt>
                <c:pt idx="9">
                  <c:v>700</c:v>
                </c:pt>
                <c:pt idx="12">
                  <c:v>573</c:v>
                </c:pt>
              </c:numCache>
            </c:numRef>
          </c:val>
          <c:extLst>
            <c:ext xmlns:c16="http://schemas.microsoft.com/office/drawing/2014/chart" uri="{C3380CC4-5D6E-409C-BE32-E72D297353CC}">
              <c16:uniqueId val="{00000007-B64F-4BAC-95D6-693F8217F93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12709</c:v>
                </c:pt>
                <c:pt idx="3">
                  <c:v>11749</c:v>
                </c:pt>
                <c:pt idx="6">
                  <c:v>10849</c:v>
                </c:pt>
                <c:pt idx="9">
                  <c:v>9902</c:v>
                </c:pt>
                <c:pt idx="12">
                  <c:v>9226</c:v>
                </c:pt>
              </c:numCache>
            </c:numRef>
          </c:val>
          <c:extLst>
            <c:ext xmlns:c16="http://schemas.microsoft.com/office/drawing/2014/chart" uri="{C3380CC4-5D6E-409C-BE32-E72D297353CC}">
              <c16:uniqueId val="{00000008-B64F-4BAC-95D6-693F8217F93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275</c:v>
                </c:pt>
                <c:pt idx="3">
                  <c:v>330</c:v>
                </c:pt>
                <c:pt idx="6">
                  <c:v>353</c:v>
                </c:pt>
                <c:pt idx="9">
                  <c:v>338</c:v>
                </c:pt>
                <c:pt idx="12">
                  <c:v>316</c:v>
                </c:pt>
              </c:numCache>
            </c:numRef>
          </c:val>
          <c:extLst>
            <c:ext xmlns:c16="http://schemas.microsoft.com/office/drawing/2014/chart" uri="{C3380CC4-5D6E-409C-BE32-E72D297353CC}">
              <c16:uniqueId val="{00000009-B64F-4BAC-95D6-693F8217F93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16452</c:v>
                </c:pt>
                <c:pt idx="3">
                  <c:v>16082</c:v>
                </c:pt>
                <c:pt idx="6">
                  <c:v>15674</c:v>
                </c:pt>
                <c:pt idx="9">
                  <c:v>15195</c:v>
                </c:pt>
                <c:pt idx="12">
                  <c:v>14371</c:v>
                </c:pt>
              </c:numCache>
            </c:numRef>
          </c:val>
          <c:extLst>
            <c:ext xmlns:c16="http://schemas.microsoft.com/office/drawing/2014/chart" uri="{C3380CC4-5D6E-409C-BE32-E72D297353CC}">
              <c16:uniqueId val="{0000000A-B64F-4BAC-95D6-693F8217F93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11851</c:v>
                </c:pt>
                <c:pt idx="2">
                  <c:v>#N/A</c:v>
                </c:pt>
                <c:pt idx="3">
                  <c:v>#N/A</c:v>
                </c:pt>
                <c:pt idx="4">
                  <c:v>10344</c:v>
                </c:pt>
                <c:pt idx="5">
                  <c:v>#N/A</c:v>
                </c:pt>
                <c:pt idx="6">
                  <c:v>#N/A</c:v>
                </c:pt>
                <c:pt idx="7">
                  <c:v>9150</c:v>
                </c:pt>
                <c:pt idx="8">
                  <c:v>#N/A</c:v>
                </c:pt>
                <c:pt idx="9">
                  <c:v>#N/A</c:v>
                </c:pt>
                <c:pt idx="10">
                  <c:v>7741</c:v>
                </c:pt>
                <c:pt idx="11">
                  <c:v>#N/A</c:v>
                </c:pt>
                <c:pt idx="12">
                  <c:v>#N/A</c:v>
                </c:pt>
                <c:pt idx="13">
                  <c:v>5895</c:v>
                </c:pt>
                <c:pt idx="14">
                  <c:v>#N/A</c:v>
                </c:pt>
              </c:numCache>
            </c:numRef>
          </c:val>
          <c:smooth val="0"/>
          <c:extLst>
            <c:ext xmlns:c16="http://schemas.microsoft.com/office/drawing/2014/chart" uri="{C3380CC4-5D6E-409C-BE32-E72D297353CC}">
              <c16:uniqueId val="{0000000B-B64F-4BAC-95D6-693F8217F93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839</c:v>
                </c:pt>
                <c:pt idx="1">
                  <c:v>995</c:v>
                </c:pt>
                <c:pt idx="2">
                  <c:v>1346</c:v>
                </c:pt>
              </c:numCache>
            </c:numRef>
          </c:val>
          <c:extLst>
            <c:ext xmlns:c16="http://schemas.microsoft.com/office/drawing/2014/chart" uri="{C3380CC4-5D6E-409C-BE32-E72D297353CC}">
              <c16:uniqueId val="{00000000-D9CF-42D0-97DA-08CB7A63BA6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D9CF-42D0-97DA-08CB7A63BA6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1178</c:v>
                </c:pt>
                <c:pt idx="1">
                  <c:v>1163</c:v>
                </c:pt>
                <c:pt idx="2">
                  <c:v>1232</c:v>
                </c:pt>
              </c:numCache>
            </c:numRef>
          </c:val>
          <c:extLst>
            <c:ext xmlns:c16="http://schemas.microsoft.com/office/drawing/2014/chart" uri="{C3380CC4-5D6E-409C-BE32-E72D297353CC}">
              <c16:uniqueId val="{00000002-D9CF-42D0-97DA-08CB7A63BA6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{9D0BCD67-F293-4795-96FA-186F2DD8F41A}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FFB-47B3-A4EB-0F41BCA5F78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{5621D0DD-7EE8-4D5E-B8F3-DA27E75D35D7}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FB-47B3-A4EB-0F41BCA5F78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{2FECAE3B-E48D-4998-A421-631D21D26FCC}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FB-47B3-A4EB-0F41BCA5F78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{613A4C8F-3B4D-4A67-BE9B-0CA4AC1ACB5D}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FB-47B3-A4EB-0F41BCA5F78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{45E0F7B2-A5C8-4AE4-B384-9E5527C6D8A4}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FB-47B3-A4EB-0F41BCA5F7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{9958C8B1-CA84-4FAE-9FDD-3D4D239DC69B}</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FFB-47B3-A4EB-0F41BCA5F7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{EBF2A8F0-B5D4-499A-968F-9F7962C50237}</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FFB-47B3-A4EB-0F41BCA5F7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{CCEA05B7-9A4A-467F-A097-EDF334D13DDD}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FFB-47B3-A4EB-0F41BCA5F78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{84E88912-8C62-4960-BCE3-0E1477E23022}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FFB-47B3-A4EB-0F41BCA5F78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31.4</c:v>
                </c:pt>
                <c:pt idx="32">
                  <c:v>57.7</c:v>
                </c:pt>
              </c:numCache>
            </c:numRef>
          </c:xVal>
          <c:yVal>
            <c:numRef>
              <c:f>公会計指標分析・財政指標組合せ分析表!$BP$51:$DC$51</c:f>
              <c:numCache>
                <c:formatCode>#,##0.0;"▲ "#,##0.0</c:formatCode>
                <c:ptCount val="40"/>
                <c:pt idx="0">
                  <c:v>130.80000000000001</c:v>
                </c:pt>
                <c:pt idx="32">
                  <c:v>70.3</c:v>
                </c:pt>
              </c:numCache>
            </c:numRef>
          </c:yVal>
          <c:smooth val="0"/>
          <c:extLst>
            <c:ext xmlns:c16="http://schemas.microsoft.com/office/drawing/2014/chart" uri="{C3380CC4-5D6E-409C-BE32-E72D297353CC}">
              <c16:uniqueId val="{00000009-7FFB-47B3-A4EB-0F41BCA5F78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{843B2BBA-3189-4D91-B286-AABB492C212C}</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FFB-47B3-A4EB-0F41BCA5F78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{5A60CD56-59B1-4726-B681-07F57FB24D65}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FB-47B3-A4EB-0F41BCA5F78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{C0B71482-FE6B-4907-98B3-D5ACDC437807}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FB-47B3-A4EB-0F41BCA5F78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{78CF2155-E765-47BE-98D5-630B48B771F2}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FB-47B3-A4EB-0F41BCA5F78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{D908A06F-0B6A-4C39-B898-6EB23C6E058C}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FB-47B3-A4EB-0F41BCA5F78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{2287D323-2994-4E8D-B63F-53B2BBCA2416}</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FFB-47B3-A4EB-0F41BCA5F78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{5E2230CA-4422-4B5A-8EB1-036300A7CE5E}</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FFB-47B3-A4EB-0F41BCA5F78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{D662CCDE-C81E-4BA0-8888-D2CDC225496D}</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FFB-47B3-A4EB-0F41BCA5F78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{E51A0A99-E380-4001-B360-02977E68466F}</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FFB-47B3-A4EB-0F41BCA5F78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52.9</c:v>
                </c:pt>
                <c:pt idx="32">
                  <c:v>62</c:v>
                </c:pt>
              </c:numCache>
            </c:numRef>
          </c:xVal>
          <c:yVal>
            <c:numRef>
              <c:f>公会計指標分析・財政指標組合せ分析表!$BP$55:$DC$55</c:f>
              <c:numCache>
                <c:formatCode>#,##0.0;"▲ "#,##0.0</c:formatCode>
                <c:ptCount val="40"/>
                <c:pt idx="0">
                  <c:v>58.5</c:v>
                </c:pt>
                <c:pt idx="32">
                  <c:v>49</c:v>
                </c:pt>
              </c:numCache>
            </c:numRef>
          </c:yVal>
          <c:smooth val="0"/>
          <c:extLst>
            <c:ext xmlns:c16="http://schemas.microsoft.com/office/drawing/2014/chart" uri="{C3380CC4-5D6E-409C-BE32-E72D297353CC}">
              <c16:uniqueId val="{00000013-7FFB-47B3-A4EB-0F41BCA5F782}"/>
            </c:ext>
          </c:extLst>
        </c:ser>
        <c:dLbls>
          <c:showLegendKey val="0"/>
          <c:showVal val="1"/>
          <c:showCatName val="0"/>
          <c:showSerName val="0"/>
          <c:showPercent val="0"/>
          <c:showBubbleSize val="0"/>
        </c:dLbls>
        <c:axId val="46179840"/>
        <c:axId val="46181760"/>
      </c:scatterChart>
      <c:valAx>
        <c:axId val="46179840"/>
        <c:scaling>
          <c:orientation val="minMax"/>
          <c:max val="65"/>
          <c:min val="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5"/>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{4DFC501B-FDA0-4F1A-8C7B-BAFB3AF52E29}</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E2F3-4ECF-96CF-306338DDB05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{B9451B1F-8325-4156-8497-B91F23DE00DF}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2F3-4ECF-96CF-306338DDB05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{E05FAA17-1C9B-4795-BAE1-81A13736D7AC}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2F3-4ECF-96CF-306338DDB05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{4DF29A27-6234-4EEF-9E12-E61C0F65A34F}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2F3-4ECF-96CF-306338DDB05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{ECCEE606-A88C-4E21-B99E-7CDC8E153C0B}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2F3-4ECF-96CF-306338DDB05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{164E85F5-D0B7-43FB-98AD-82F7A4DB4302}</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E2F3-4ECF-96CF-306338DDB05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{63116D2B-4668-46CD-83A3-B75061EB232F}</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E2F3-4ECF-96CF-306338DDB05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{F4D8B4E5-2712-48C4-AA4B-26DD90ACFECC}</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E2F3-4ECF-96CF-306338DDB05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{26A842EE-1128-4769-81A7-DE6DC65AE28D}</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E2F3-4ECF-96CF-306338DDB05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11.2</c:v>
                </c:pt>
                <c:pt idx="16">
                  <c:v>10.7</c:v>
                </c:pt>
                <c:pt idx="24">
                  <c:v>10.199999999999999</c:v>
                </c:pt>
                <c:pt idx="32">
                  <c:v>10</c:v>
                </c:pt>
              </c:numCache>
            </c:numRef>
          </c:xVal>
          <c:yVal>
            <c:numRef>
              <c:f>公会計指標分析・財政指標組合せ分析表!$BP$73:$DC$73</c:f>
              <c:numCache>
                <c:formatCode>#,##0.0;"▲ "#,##0.0</c:formatCode>
                <c:ptCount val="40"/>
                <c:pt idx="0">
                  <c:v>130.80000000000001</c:v>
                </c:pt>
                <c:pt idx="8">
                  <c:v>117</c:v>
                </c:pt>
                <c:pt idx="16">
                  <c:v>105.7</c:v>
                </c:pt>
                <c:pt idx="24">
                  <c:v>90.5</c:v>
                </c:pt>
                <c:pt idx="32">
                  <c:v>70.3</c:v>
                </c:pt>
              </c:numCache>
            </c:numRef>
          </c:yVal>
          <c:smooth val="0"/>
          <c:extLst>
            <c:ext xmlns:c16="http://schemas.microsoft.com/office/drawing/2014/chart" uri="{C3380CC4-5D6E-409C-BE32-E72D297353CC}">
              <c16:uniqueId val="{00000009-E2F3-4ECF-96CF-306338DDB05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{2809D63E-A3DD-44A0-9F67-B0A6638C84C6}</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E2F3-4ECF-96CF-306338DDB05D}"/>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{1388263D-7994-4C57-8748-3D75CCF8D5F8}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2F3-4ECF-96CF-306338DDB05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{163E8E80-56AB-4356-8796-A95AB7C9D240}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2F3-4ECF-96CF-306338DDB05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{DFF2FB9F-C4DE-413A-9651-6C1A9C1B180F}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2F3-4ECF-96CF-306338DDB05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{E3BB2990-13DE-4525-8189-17430229CCE4}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2F3-4ECF-96CF-306338DDB05D}"/>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{ABEAE30F-89AA-4611-A506-41D20AC6BF5A}</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E2F3-4ECF-96CF-306338DDB05D}"/>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{F7183015-31BF-40E3-A84E-E7B9D95B12C6}</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E2F3-4ECF-96CF-306338DDB05D}"/>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{7E496B53-F27C-462E-AE99-73DA8D46C512}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E2F3-4ECF-96CF-306338DDB05D}"/>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{CB53EEE8-8C04-4A96-A225-BE66DFF186A4}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E2F3-4ECF-96CF-306338DDB05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10.7</c:v>
                </c:pt>
                <c:pt idx="8">
                  <c:v>10</c:v>
                </c:pt>
                <c:pt idx="16">
                  <c:v>9.8000000000000007</c:v>
                </c:pt>
                <c:pt idx="24">
                  <c:v>9.6</c:v>
                </c:pt>
                <c:pt idx="32">
                  <c:v>9.5</c:v>
                </c:pt>
              </c:numCache>
            </c:numRef>
          </c:xVal>
          <c:yVal>
            <c:numRef>
              <c:f>公会計指標分析・財政指標組合せ分析表!$BP$77:$DC$77</c:f>
              <c:numCache>
                <c:formatCode>#,##0.0;"▲ "#,##0.0</c:formatCode>
                <c:ptCount val="40"/>
                <c:pt idx="0">
                  <c:v>58.5</c:v>
                </c:pt>
                <c:pt idx="8">
                  <c:v>54.6</c:v>
                </c:pt>
                <c:pt idx="16">
                  <c:v>53.2</c:v>
                </c:pt>
                <c:pt idx="24">
                  <c:v>47.9</c:v>
                </c:pt>
                <c:pt idx="32">
                  <c:v>49</c:v>
                </c:pt>
              </c:numCache>
            </c:numRef>
          </c:yVal>
          <c:smooth val="0"/>
          <c:extLst>
            <c:ext xmlns:c16="http://schemas.microsoft.com/office/drawing/2014/chart" uri="{C3380CC4-5D6E-409C-BE32-E72D297353CC}">
              <c16:uniqueId val="{00000013-E2F3-4ECF-96CF-306338DDB05D}"/>
            </c:ext>
          </c:extLst>
        </c:ser>
        <c:dLbls>
          <c:showLegendKey val="0"/>
          <c:showVal val="1"/>
          <c:showCatName val="0"/>
          <c:showSerName val="0"/>
          <c:showPercent val="0"/>
          <c:showBubbleSize val="0"/>
        </c:dLbls>
        <c:axId val="84219776"/>
        <c:axId val="84234240"/>
      </c:scatterChart>
      <c:valAx>
        <c:axId val="84219776"/>
        <c:scaling>
          <c:orientation val="minMax"/>
          <c:max val="12.4"/>
          <c:min val="9.3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5"/>
          <c:min val="3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  元利償還金は、第４次男鹿市行政改革大綱に基づき地方債の発行の抑制を図っていること、既発債の償還が終了したことが要因となり、前年度よりも減少している。</a:t>
          </a:r>
        </a:p>
        <a:p>
          <a:r>
            <a:rPr kumimoji="1" lang="ja-JP" altLang="en-US" sz="1200">
              <a:solidFill>
                <a:sysClr val="windowText" lastClr="000000"/>
              </a:solidFill>
              <a:latin typeface="ＭＳ ゴシック" pitchFamily="49" charset="-128"/>
              <a:ea typeface="ＭＳ ゴシック" pitchFamily="49" charset="-128"/>
            </a:rPr>
            <a:t>　病院事業、下水道事業における準元利償還金の減少に伴い、公営企業分に関しては減少傾向となっている。</a:t>
          </a:r>
          <a:endParaRPr kumimoji="1" lang="en-US" altLang="ja-JP"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は、大型事業に係る地方債の償還開始により、一時的に元利償還金等が増加するが、その後は第４次男鹿市行政改革大綱に基づく地方債発行抑制の取組により緩やかに減少する見込みであり、より低利の地方債への借換えを推進するなどさらなる縮減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FF0000"/>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schemeClr val="tx1"/>
              </a:solidFill>
              <a:effectLst/>
              <a:uLnTx/>
              <a:uFillTx/>
              <a:latin typeface="ＭＳ ゴシック" pitchFamily="49" charset="-128"/>
              <a:ea typeface="ＭＳ ゴシック" pitchFamily="49" charset="-128"/>
              <a:cs typeface="+mn-cs"/>
            </a:rPr>
            <a:t>当市では、満期一括償還の地方債を発行していないため、減債基金の残高と減債基金積立相当額に該当する数値はありません。</a:t>
          </a: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latin typeface="ＭＳ ゴシック" pitchFamily="49" charset="-128"/>
              <a:ea typeface="ＭＳ ゴシック" pitchFamily="49" charset="-128"/>
            </a:rPr>
            <a:t>○一般会計等に係る</a:t>
          </a:r>
          <a:r>
            <a:rPr kumimoji="1" lang="ja-JP" altLang="en-US" sz="1200">
              <a:solidFill>
                <a:schemeClr val="tx1"/>
              </a:solidFill>
              <a:latin typeface="ＭＳ ゴシック" pitchFamily="49" charset="-128"/>
              <a:ea typeface="ＭＳ ゴシック" pitchFamily="49" charset="-128"/>
            </a:rPr>
            <a:t>地方債の現</a:t>
          </a:r>
          <a:r>
            <a:rPr kumimoji="1" lang="ja-JP" altLang="en-US" sz="1200">
              <a:solidFill>
                <a:sysClr val="windowText" lastClr="000000"/>
              </a:solidFill>
              <a:latin typeface="ＭＳ ゴシック" pitchFamily="49" charset="-128"/>
              <a:ea typeface="ＭＳ ゴシック" pitchFamily="49" charset="-128"/>
            </a:rPr>
            <a:t>在高</a:t>
          </a:r>
        </a:p>
        <a:p>
          <a:r>
            <a:rPr kumimoji="1" lang="ja-JP" altLang="en-US" sz="1200">
              <a:solidFill>
                <a:sysClr val="windowText" lastClr="000000"/>
              </a:solidFill>
              <a:latin typeface="ＭＳ ゴシック" pitchFamily="49" charset="-128"/>
              <a:ea typeface="ＭＳ ゴシック" pitchFamily="49" charset="-128"/>
            </a:rPr>
            <a:t>　第４次男鹿市行政改革大綱に基づき地方債の発行の抑制を図っていること、また既発債の償還終了により残高は減少となっている。</a:t>
          </a:r>
        </a:p>
        <a:p>
          <a:r>
            <a:rPr kumimoji="1" lang="ja-JP" altLang="en-US" sz="1200">
              <a:solidFill>
                <a:sysClr val="windowText" lastClr="000000"/>
              </a:solidFill>
              <a:latin typeface="ＭＳ ゴシック" pitchFamily="49" charset="-128"/>
              <a:ea typeface="ＭＳ ゴシック" pitchFamily="49" charset="-128"/>
            </a:rPr>
            <a:t>○公営企業債等繰入見込額</a:t>
          </a:r>
        </a:p>
        <a:p>
          <a:r>
            <a:rPr kumimoji="1" lang="ja-JP" altLang="en-US" sz="1200">
              <a:solidFill>
                <a:sysClr val="windowText" lastClr="000000"/>
              </a:solidFill>
              <a:latin typeface="ＭＳ ゴシック" pitchFamily="49" charset="-128"/>
              <a:ea typeface="ＭＳ ゴシック" pitchFamily="49" charset="-128"/>
            </a:rPr>
            <a:t>　公営企業債発行を伴う事業費が減少傾向にあることにより、繰入見込額も減少となっている。</a:t>
          </a:r>
        </a:p>
        <a:p>
          <a:r>
            <a:rPr kumimoji="1" lang="ja-JP" altLang="en-US" sz="1200">
              <a:solidFill>
                <a:sysClr val="windowText" lastClr="000000"/>
              </a:solidFill>
              <a:latin typeface="ＭＳ ゴシック" pitchFamily="49" charset="-128"/>
              <a:ea typeface="ＭＳ ゴシック" pitchFamily="49" charset="-128"/>
            </a:rPr>
            <a:t>○退職手当負担見込額</a:t>
          </a:r>
        </a:p>
        <a:p>
          <a:r>
            <a:rPr kumimoji="1" lang="ja-JP" altLang="en-US" sz="1200">
              <a:solidFill>
                <a:sysClr val="windowText" lastClr="000000"/>
              </a:solidFill>
              <a:latin typeface="ＭＳ ゴシック" pitchFamily="49" charset="-128"/>
              <a:ea typeface="ＭＳ ゴシック" pitchFamily="49" charset="-128"/>
            </a:rPr>
            <a:t>　組合に積立てしている退職手当負担金を積み増ししたこと、また、職員数が減少したことにより、負担見込額も減少となっている。</a:t>
          </a:r>
        </a:p>
        <a:p>
          <a:r>
            <a:rPr kumimoji="1" lang="ja-JP" altLang="en-US" sz="1200">
              <a:solidFill>
                <a:sysClr val="windowText" lastClr="000000"/>
              </a:solidFill>
              <a:latin typeface="ＭＳ ゴシック" pitchFamily="49" charset="-128"/>
              <a:ea typeface="ＭＳ ゴシック" pitchFamily="49" charset="-128"/>
            </a:rPr>
            <a:t>○充当可能基金</a:t>
          </a:r>
        </a:p>
        <a:p>
          <a:r>
            <a:rPr kumimoji="1" lang="ja-JP" altLang="en-US" sz="1200">
              <a:solidFill>
                <a:sysClr val="windowText" lastClr="000000"/>
              </a:solidFill>
              <a:latin typeface="ＭＳ ゴシック" pitchFamily="49" charset="-128"/>
              <a:ea typeface="ＭＳ ゴシック" pitchFamily="49" charset="-128"/>
            </a:rPr>
            <a:t>　投資的経費の減や交付金の増などにより、基金の積み増しを行うことができ、残高は増加した。</a:t>
          </a:r>
        </a:p>
        <a:p>
          <a:endParaRPr kumimoji="1" lang="ja-JP" altLang="en-US" sz="1200">
            <a:solidFill>
              <a:sysClr val="windowText" lastClr="000000"/>
            </a:solidFill>
            <a:latin typeface="ＭＳ ゴシック" pitchFamily="49" charset="-128"/>
            <a:ea typeface="ＭＳ ゴシック" pitchFamily="49" charset="-128"/>
          </a:endParaRPr>
        </a:p>
        <a:p>
          <a:r>
            <a:rPr kumimoji="1" lang="ja-JP" altLang="en-US" sz="1200">
              <a:solidFill>
                <a:sysClr val="windowText" lastClr="000000"/>
              </a:solidFill>
              <a:latin typeface="ＭＳ ゴシック" pitchFamily="49" charset="-128"/>
              <a:ea typeface="ＭＳ ゴシック" pitchFamily="49" charset="-128"/>
            </a:rPr>
            <a:t>　今後も充当可能基金残高の確保に努めるほか、地方債残高の減少に引き続き努め、将来負担の軽減を図っていく。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秋田県男鹿市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男鹿駅周辺整備事業の財源として地域振興基金を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万円取り崩した一方、財政調整基金は決算剰余金の増に伴う積み立てと、過疎地域自立促進基金は過疎対策事業債（ソフト）を原資とした積み立てにより増加し、基金全体では</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2,100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万円の増加となった。</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過疎地域自立促進基金は、今後さらに積み立てを行っていく予定であるが、男鹿駅前広場整備事業に地域振興基金を充当する予定であり、財政調整基金は大幅な増加は見込まれないことなどから、基金全体では減少していく見込みである。</a:t>
          </a: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・地域振興基金：市民の連帯の強化及び地域振興に資する施策の推進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地域医療の確保、住民の日常的な移動のための交通手段の確保、集落の維持及び活性化その他の住民が将来にわたり安全に安心して暮らすことのできる地域社会の実現など過疎地域の自立に関する施策の推進</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・森林環境譲与税基金：森林環境税及び森林環境譲与税に関する法律第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条第</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項各号に掲げる施策に要する経費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・教育施設整備基金：市の学校施設及び社会教育施設の整備の推進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・観光施設基金：市が設置する観光施設の良好な管理運営の推進</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・地域振興基金：男鹿駅周辺整備事業のため、</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653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万円を取り崩したほか、地域振興基金活用事業の財源として取り崩し、全体で</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663</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・過疎地域自立促進基金：過疎対策事業債（ソフト）を原資とし、</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8,600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万円積み立てした。</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・森林環境譲与税基金：新たに設置された基金で、収入した森林環境譲与税を基に</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941</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万円積み立て、森林環境譲与税活用事業の財源として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万円取り崩した。</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・地域振興基金：男鹿駅前広場整備事業へ充当するための取り崩しを予定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・過疎地域自立促進基金：過疎対策事業債（ソフト）を原資とし、令和</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年度までに総額</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6,000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万円まで積み立て予定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・森林環境譲与税基金：森林環境譲与税を原資とし、全額積み立て、森林管理の意向調査を経て森林整備や人材育成、木材利用の促進や普及啓発に係る事業の財源として取り崩しを予定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・観光施設基金：観光施設の老朽化に伴う修繕や更新する財源として、取り崩しを予定</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普通建設事業等の投資的経費の減少や交付税が増加したため残高が増加したものである。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事業の取捨選択や公共施設の適正管理を推進し基金に頼らない財政運営をし、標準財政規模の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％以上の財政調整基金確保に努めることとしている。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取り崩し及び積み立てを行っておらず、増減はないものである。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当面の間、取り崩し及び積み立てを行う予定はないものである。</a:t>
          </a:r>
        </a:p>
        <a:p>
          <a:endPar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FF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3" name="テキスト ボックス 3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年度及び</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年度の固定資産台帳は整備されているが、施設類型別の精査が必要なため数値が算出されていない。</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類似団体平均と比較して低い水準ではあるものの、供用開始が不明である道路について、合併時の平成</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年を供用開始としているため、実際の有形固定資産減価償却率は高い水準にあるものと考えられる。</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既に策定済みの公共施設等総合管理計画に加え、令和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年度には個別施設計画を策定したところであり、今後、同計画に基づき、予防保全型の維持管理による公共施設の長寿命化を図るとともに、統廃合を含めた再配置による質・量の最適化に取り組んでいく。</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84349</xdr:rowOff>
    </xdr:from>
    <xdr:to>
      <xdr:col>23</xdr:col>
      <xdr:colOff>85090</xdr:colOff>
      <xdr:row>33</xdr:row>
      <xdr:rowOff>146473</xdr:rowOff>
    </xdr:to>
    <xdr:cxnSp macro="">
      <xdr:nvCxnSpPr>
        <xdr:cNvPr id="65" name="直線コネクタ 64"/>
        <xdr:cNvCxnSpPr/>
      </xdr:nvCxnSpPr>
      <xdr:spPr>
        <a:xfrm flipV="1">
          <a:off x="4760595" y="5656474"/>
          <a:ext cx="1270" cy="919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150300</xdr:rowOff>
    </xdr:from>
    <xdr:ext cx="405111" cy="259045"/>
    <xdr:sp macro="" textlink="">
      <xdr:nvSpPr>
        <xdr:cNvPr id="66" name="有形固定資産減価償却率最小値テキスト"/>
        <xdr:cNvSpPr txBox="1"/>
      </xdr:nvSpPr>
      <xdr:spPr>
        <a:xfrm>
          <a:off x="4813300" y="6579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146473</xdr:rowOff>
    </xdr:from>
    <xdr:to>
      <xdr:col>23</xdr:col>
      <xdr:colOff>174625</xdr:colOff>
      <xdr:row>33</xdr:row>
      <xdr:rowOff>146473</xdr:rowOff>
    </xdr:to>
    <xdr:cxnSp macro="">
      <xdr:nvCxnSpPr>
        <xdr:cNvPr id="67" name="直線コネクタ 66"/>
        <xdr:cNvCxnSpPr/>
      </xdr:nvCxnSpPr>
      <xdr:spPr>
        <a:xfrm>
          <a:off x="4673600" y="6575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31026</xdr:rowOff>
    </xdr:from>
    <xdr:ext cx="405111" cy="259045"/>
    <xdr:sp macro="" textlink="">
      <xdr:nvSpPr>
        <xdr:cNvPr id="68" name="有形固定資産減価償却率最大値テキスト"/>
        <xdr:cNvSpPr txBox="1"/>
      </xdr:nvSpPr>
      <xdr:spPr>
        <a:xfrm>
          <a:off x="4813300" y="5431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84349</xdr:rowOff>
    </xdr:from>
    <xdr:to>
      <xdr:col>23</xdr:col>
      <xdr:colOff>174625</xdr:colOff>
      <xdr:row>28</xdr:row>
      <xdr:rowOff>84349</xdr:rowOff>
    </xdr:to>
    <xdr:cxnSp macro="">
      <xdr:nvCxnSpPr>
        <xdr:cNvPr id="69" name="直線コネクタ 68"/>
        <xdr:cNvCxnSpPr/>
      </xdr:nvCxnSpPr>
      <xdr:spPr>
        <a:xfrm>
          <a:off x="4673600" y="5656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79269</xdr:rowOff>
    </xdr:from>
    <xdr:to>
      <xdr:col>19</xdr:col>
      <xdr:colOff>187325</xdr:colOff>
      <xdr:row>31</xdr:row>
      <xdr:rowOff>9419</xdr:rowOff>
    </xdr:to>
    <xdr:sp macro="" textlink="">
      <xdr:nvSpPr>
        <xdr:cNvPr id="72" name="フローチャート: 判断 71"/>
        <xdr:cNvSpPr/>
      </xdr:nvSpPr>
      <xdr:spPr>
        <a:xfrm>
          <a:off x="4000500" y="59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36089</xdr:rowOff>
    </xdr:from>
    <xdr:to>
      <xdr:col>11</xdr:col>
      <xdr:colOff>187325</xdr:colOff>
      <xdr:row>30</xdr:row>
      <xdr:rowOff>137689</xdr:rowOff>
    </xdr:to>
    <xdr:sp macro="" textlink="">
      <xdr:nvSpPr>
        <xdr:cNvPr id="74" name="フローチャート: 判断 73"/>
        <xdr:cNvSpPr/>
      </xdr:nvSpPr>
      <xdr:spPr>
        <a:xfrm>
          <a:off x="2476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110384</xdr:rowOff>
    </xdr:from>
    <xdr:to>
      <xdr:col>7</xdr:col>
      <xdr:colOff>187325</xdr:colOff>
      <xdr:row>30</xdr:row>
      <xdr:rowOff>40534</xdr:rowOff>
    </xdr:to>
    <xdr:sp macro="" textlink="">
      <xdr:nvSpPr>
        <xdr:cNvPr id="75" name="フローチャート: 判断 74"/>
        <xdr:cNvSpPr/>
      </xdr:nvSpPr>
      <xdr:spPr>
        <a:xfrm>
          <a:off x="1714500" y="585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25294</xdr:rowOff>
    </xdr:from>
    <xdr:to>
      <xdr:col>23</xdr:col>
      <xdr:colOff>136525</xdr:colOff>
      <xdr:row>30</xdr:row>
      <xdr:rowOff>126894</xdr:rowOff>
    </xdr:to>
    <xdr:sp macro="" textlink="">
      <xdr:nvSpPr>
        <xdr:cNvPr id="81" name="楕円 80"/>
        <xdr:cNvSpPr/>
      </xdr:nvSpPr>
      <xdr:spPr>
        <a:xfrm>
          <a:off x="47117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48171</xdr:rowOff>
    </xdr:from>
    <xdr:ext cx="405111" cy="259045"/>
    <xdr:sp macro="" textlink="">
      <xdr:nvSpPr>
        <xdr:cNvPr id="82" name="有形固定資産減価償却率該当値テキスト"/>
        <xdr:cNvSpPr txBox="1"/>
      </xdr:nvSpPr>
      <xdr:spPr>
        <a:xfrm>
          <a:off x="4813300" y="5791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xdr:col>
      <xdr:colOff>85725</xdr:colOff>
      <xdr:row>27</xdr:row>
      <xdr:rowOff>66463</xdr:rowOff>
    </xdr:from>
    <xdr:to>
      <xdr:col>7</xdr:col>
      <xdr:colOff>187325</xdr:colOff>
      <xdr:row>27</xdr:row>
      <xdr:rowOff>168063</xdr:rowOff>
    </xdr:to>
    <xdr:sp macro="" textlink="">
      <xdr:nvSpPr>
        <xdr:cNvPr id="83" name="楕円 82"/>
        <xdr:cNvSpPr/>
      </xdr:nvSpPr>
      <xdr:spPr>
        <a:xfrm>
          <a:off x="1714500" y="5467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25946</xdr:rowOff>
    </xdr:from>
    <xdr:ext cx="405111" cy="259045"/>
    <xdr:sp macro="" textlink="">
      <xdr:nvSpPr>
        <xdr:cNvPr id="84" name="n_1aveValue有形固定資産減価償却率"/>
        <xdr:cNvSpPr txBox="1"/>
      </xdr:nvSpPr>
      <xdr:spPr>
        <a:xfrm>
          <a:off x="3836044" y="576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85"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154216</xdr:rowOff>
    </xdr:from>
    <xdr:ext cx="405111" cy="259045"/>
    <xdr:sp macro="" textlink="">
      <xdr:nvSpPr>
        <xdr:cNvPr id="86" name="n_3aveValue有形固定資産減価償却率"/>
        <xdr:cNvSpPr txBox="1"/>
      </xdr:nvSpPr>
      <xdr:spPr>
        <a:xfrm>
          <a:off x="2324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31661</xdr:rowOff>
    </xdr:from>
    <xdr:ext cx="405111" cy="259045"/>
    <xdr:sp macro="" textlink="">
      <xdr:nvSpPr>
        <xdr:cNvPr id="87" name="n_4aveValue有形固定資産減価償却率"/>
        <xdr:cNvSpPr txBox="1"/>
      </xdr:nvSpPr>
      <xdr:spPr>
        <a:xfrm>
          <a:off x="1562744" y="59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13140</xdr:rowOff>
    </xdr:from>
    <xdr:ext cx="405111" cy="259045"/>
    <xdr:sp macro="" textlink="">
      <xdr:nvSpPr>
        <xdr:cNvPr id="88" name="n_4mainValue有形固定資産減価償却率"/>
        <xdr:cNvSpPr txBox="1"/>
      </xdr:nvSpPr>
      <xdr:spPr>
        <a:xfrm>
          <a:off x="1562744" y="5242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9" name="正方形/長方形 8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0" name="正方形/長方形 8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1" name="正方形/長方形 9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[ 781.0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2" name="正方形/長方形 9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3" name="正方形/長方形 9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4" name="正方形/長方形 9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5" name="正方形/長方形 9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6" name="正方形/長方形 9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7" name="正方形/長方形 9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8" name="正方形/長方形 9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9" name="正方形/長方形 9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0" name="正方形/長方形 9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1" name="テキスト ボックス 10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以降、債務償還比率は改善傾向にあるものの、依然として類似団体平均値を上回っており、主な要因としては充当可能基金残高が低いことが考えられる。今後、複数の大規模な建設事業を予定しており、将来負担額の増加が見込まれる</a:t>
          </a:r>
          <a:r>
            <a:rPr kumimoji="1" lang="ja-JP" altLang="en-US" sz="1100" strike="noStrike" baseline="0">
              <a:solidFill>
                <a:sysClr val="windowText" lastClr="000000"/>
              </a:solidFill>
              <a:latin typeface="ＭＳ Ｐゴシック" panose="020B0600070205080204" pitchFamily="50" charset="-128"/>
              <a:ea typeface="ＭＳ Ｐゴシック" panose="020B0600070205080204" pitchFamily="50" charset="-128"/>
            </a:rPr>
            <a:t>ため、地方</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税の収納率の維持向上やふるさと納税の推進といった自主財源確保などによる一層の歳入の確保や事務事業の見直しなどの取組により基金残高の増加を図り、債務償還比率の維持及び縮減につなげていく。</a:t>
          </a:r>
          <a:endParaRPr kumimoji="1" lang="en-US" altLang="ja-JP"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2" name="テキスト ボックス 10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3" name="直線コネクタ 10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4" name="テキスト ボックス 10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5" name="直線コネクタ 10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6" name="テキスト ボックス 10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7" name="直線コネクタ 10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8" name="テキスト ボックス 107"/>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9" name="直線コネクタ 10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0" name="テキスト ボックス 10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1" name="直線コネクタ 11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2" name="テキスト ボックス 11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3" name="直線コネクタ 11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14" name="テキスト ボックス 11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5" name="直線コネクタ 11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16" name="テキスト ボックス 11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7" name="直線コネクタ 11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61027</xdr:rowOff>
    </xdr:from>
    <xdr:to>
      <xdr:col>76</xdr:col>
      <xdr:colOff>21589</xdr:colOff>
      <xdr:row>34</xdr:row>
      <xdr:rowOff>142294</xdr:rowOff>
    </xdr:to>
    <xdr:cxnSp macro="">
      <xdr:nvCxnSpPr>
        <xdr:cNvPr id="119" name="直線コネクタ 118"/>
        <xdr:cNvCxnSpPr/>
      </xdr:nvCxnSpPr>
      <xdr:spPr>
        <a:xfrm flipV="1">
          <a:off x="14793595" y="5461702"/>
          <a:ext cx="1269" cy="128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146121</xdr:rowOff>
    </xdr:from>
    <xdr:ext cx="560923" cy="259045"/>
    <xdr:sp macro="" textlink="">
      <xdr:nvSpPr>
        <xdr:cNvPr id="120" name="債務償還比率最小値テキスト"/>
        <xdr:cNvSpPr txBox="1"/>
      </xdr:nvSpPr>
      <xdr:spPr>
        <a:xfrm>
          <a:off x="14846300" y="674694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142294</xdr:rowOff>
    </xdr:from>
    <xdr:to>
      <xdr:col>76</xdr:col>
      <xdr:colOff>111125</xdr:colOff>
      <xdr:row>34</xdr:row>
      <xdr:rowOff>142294</xdr:rowOff>
    </xdr:to>
    <xdr:cxnSp macro="">
      <xdr:nvCxnSpPr>
        <xdr:cNvPr id="121" name="直線コネクタ 120"/>
        <xdr:cNvCxnSpPr/>
      </xdr:nvCxnSpPr>
      <xdr:spPr>
        <a:xfrm>
          <a:off x="14706600" y="674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7704</xdr:rowOff>
    </xdr:from>
    <xdr:ext cx="469744" cy="259045"/>
    <xdr:sp macro="" textlink="">
      <xdr:nvSpPr>
        <xdr:cNvPr id="122" name="債務償還比率最大値テキスト"/>
        <xdr:cNvSpPr txBox="1"/>
      </xdr:nvSpPr>
      <xdr:spPr>
        <a:xfrm>
          <a:off x="14846300" y="523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61027</xdr:rowOff>
    </xdr:from>
    <xdr:to>
      <xdr:col>76</xdr:col>
      <xdr:colOff>111125</xdr:colOff>
      <xdr:row>27</xdr:row>
      <xdr:rowOff>61027</xdr:rowOff>
    </xdr:to>
    <xdr:cxnSp macro="">
      <xdr:nvCxnSpPr>
        <xdr:cNvPr id="123" name="直線コネクタ 122"/>
        <xdr:cNvCxnSpPr/>
      </xdr:nvCxnSpPr>
      <xdr:spPr>
        <a:xfrm>
          <a:off x="14706600" y="54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54186</xdr:rowOff>
    </xdr:from>
    <xdr:ext cx="469744" cy="259045"/>
    <xdr:sp macro="" textlink="">
      <xdr:nvSpPr>
        <xdr:cNvPr id="124" name="債務償還比率平均値テキスト"/>
        <xdr:cNvSpPr txBox="1"/>
      </xdr:nvSpPr>
      <xdr:spPr>
        <a:xfrm>
          <a:off x="14846300" y="57977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31309</xdr:rowOff>
    </xdr:from>
    <xdr:to>
      <xdr:col>76</xdr:col>
      <xdr:colOff>73025</xdr:colOff>
      <xdr:row>30</xdr:row>
      <xdr:rowOff>132909</xdr:rowOff>
    </xdr:to>
    <xdr:sp macro="" textlink="">
      <xdr:nvSpPr>
        <xdr:cNvPr id="125" name="フローチャート: 判断 124"/>
        <xdr:cNvSpPr/>
      </xdr:nvSpPr>
      <xdr:spPr>
        <a:xfrm>
          <a:off x="14744700" y="59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8279</xdr:rowOff>
    </xdr:from>
    <xdr:to>
      <xdr:col>72</xdr:col>
      <xdr:colOff>123825</xdr:colOff>
      <xdr:row>30</xdr:row>
      <xdr:rowOff>109879</xdr:rowOff>
    </xdr:to>
    <xdr:sp macro="" textlink="">
      <xdr:nvSpPr>
        <xdr:cNvPr id="126" name="フローチャート: 判断 125"/>
        <xdr:cNvSpPr/>
      </xdr:nvSpPr>
      <xdr:spPr>
        <a:xfrm>
          <a:off x="14033500" y="592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168523</xdr:rowOff>
    </xdr:from>
    <xdr:to>
      <xdr:col>68</xdr:col>
      <xdr:colOff>123825</xdr:colOff>
      <xdr:row>30</xdr:row>
      <xdr:rowOff>98673</xdr:rowOff>
    </xdr:to>
    <xdr:sp macro="" textlink="">
      <xdr:nvSpPr>
        <xdr:cNvPr id="127" name="フローチャート: 判断 126"/>
        <xdr:cNvSpPr/>
      </xdr:nvSpPr>
      <xdr:spPr>
        <a:xfrm>
          <a:off x="13271500" y="591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147139</xdr:rowOff>
    </xdr:from>
    <xdr:to>
      <xdr:col>64</xdr:col>
      <xdr:colOff>123825</xdr:colOff>
      <xdr:row>30</xdr:row>
      <xdr:rowOff>77289</xdr:rowOff>
    </xdr:to>
    <xdr:sp macro="" textlink="">
      <xdr:nvSpPr>
        <xdr:cNvPr id="128" name="フローチャート: 判断 127"/>
        <xdr:cNvSpPr/>
      </xdr:nvSpPr>
      <xdr:spPr>
        <a:xfrm>
          <a:off x="12509500" y="5890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106735</xdr:rowOff>
    </xdr:from>
    <xdr:to>
      <xdr:col>60</xdr:col>
      <xdr:colOff>123825</xdr:colOff>
      <xdr:row>30</xdr:row>
      <xdr:rowOff>36885</xdr:rowOff>
    </xdr:to>
    <xdr:sp macro="" textlink="">
      <xdr:nvSpPr>
        <xdr:cNvPr id="129" name="フローチャート: 判断 128"/>
        <xdr:cNvSpPr/>
      </xdr:nvSpPr>
      <xdr:spPr>
        <a:xfrm>
          <a:off x="11747500" y="585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98546</xdr:rowOff>
    </xdr:from>
    <xdr:to>
      <xdr:col>76</xdr:col>
      <xdr:colOff>73025</xdr:colOff>
      <xdr:row>31</xdr:row>
      <xdr:rowOff>28696</xdr:rowOff>
    </xdr:to>
    <xdr:sp macro="" textlink="">
      <xdr:nvSpPr>
        <xdr:cNvPr id="135" name="楕円 134"/>
        <xdr:cNvSpPr/>
      </xdr:nvSpPr>
      <xdr:spPr>
        <a:xfrm>
          <a:off x="14744700" y="601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76973</xdr:rowOff>
    </xdr:from>
    <xdr:ext cx="469744" cy="259045"/>
    <xdr:sp macro="" textlink="">
      <xdr:nvSpPr>
        <xdr:cNvPr id="136" name="債務償還比率該当値テキスト"/>
        <xdr:cNvSpPr txBox="1"/>
      </xdr:nvSpPr>
      <xdr:spPr>
        <a:xfrm>
          <a:off x="14846300" y="599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29803</xdr:rowOff>
    </xdr:from>
    <xdr:to>
      <xdr:col>72</xdr:col>
      <xdr:colOff>123825</xdr:colOff>
      <xdr:row>31</xdr:row>
      <xdr:rowOff>131403</xdr:rowOff>
    </xdr:to>
    <xdr:sp macro="" textlink="">
      <xdr:nvSpPr>
        <xdr:cNvPr id="137" name="楕円 136"/>
        <xdr:cNvSpPr/>
      </xdr:nvSpPr>
      <xdr:spPr>
        <a:xfrm>
          <a:off x="14033500" y="611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149346</xdr:rowOff>
    </xdr:from>
    <xdr:to>
      <xdr:col>76</xdr:col>
      <xdr:colOff>22225</xdr:colOff>
      <xdr:row>31</xdr:row>
      <xdr:rowOff>80603</xdr:rowOff>
    </xdr:to>
    <xdr:cxnSp macro="">
      <xdr:nvCxnSpPr>
        <xdr:cNvPr id="138" name="直線コネクタ 137"/>
        <xdr:cNvCxnSpPr/>
      </xdr:nvCxnSpPr>
      <xdr:spPr>
        <a:xfrm flipV="1">
          <a:off x="14084300" y="6064371"/>
          <a:ext cx="711200" cy="102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1772</xdr:rowOff>
    </xdr:from>
    <xdr:to>
      <xdr:col>68</xdr:col>
      <xdr:colOff>123825</xdr:colOff>
      <xdr:row>32</xdr:row>
      <xdr:rowOff>103372</xdr:rowOff>
    </xdr:to>
    <xdr:sp macro="" textlink="">
      <xdr:nvSpPr>
        <xdr:cNvPr id="139" name="楕円 138"/>
        <xdr:cNvSpPr/>
      </xdr:nvSpPr>
      <xdr:spPr>
        <a:xfrm>
          <a:off x="13271500" y="625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80603</xdr:rowOff>
    </xdr:from>
    <xdr:to>
      <xdr:col>72</xdr:col>
      <xdr:colOff>73025</xdr:colOff>
      <xdr:row>32</xdr:row>
      <xdr:rowOff>52572</xdr:rowOff>
    </xdr:to>
    <xdr:cxnSp macro="">
      <xdr:nvCxnSpPr>
        <xdr:cNvPr id="140" name="直線コネクタ 139"/>
        <xdr:cNvCxnSpPr/>
      </xdr:nvCxnSpPr>
      <xdr:spPr>
        <a:xfrm flipV="1">
          <a:off x="13322300" y="6167078"/>
          <a:ext cx="762000" cy="14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120378</xdr:rowOff>
    </xdr:from>
    <xdr:to>
      <xdr:col>64</xdr:col>
      <xdr:colOff>123825</xdr:colOff>
      <xdr:row>32</xdr:row>
      <xdr:rowOff>50528</xdr:rowOff>
    </xdr:to>
    <xdr:sp macro="" textlink="">
      <xdr:nvSpPr>
        <xdr:cNvPr id="141" name="楕円 140"/>
        <xdr:cNvSpPr/>
      </xdr:nvSpPr>
      <xdr:spPr>
        <a:xfrm>
          <a:off x="12509500" y="620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171178</xdr:rowOff>
    </xdr:from>
    <xdr:to>
      <xdr:col>68</xdr:col>
      <xdr:colOff>73025</xdr:colOff>
      <xdr:row>32</xdr:row>
      <xdr:rowOff>52572</xdr:rowOff>
    </xdr:to>
    <xdr:cxnSp macro="">
      <xdr:nvCxnSpPr>
        <xdr:cNvPr id="142" name="直線コネクタ 141"/>
        <xdr:cNvCxnSpPr/>
      </xdr:nvCxnSpPr>
      <xdr:spPr>
        <a:xfrm>
          <a:off x="12560300" y="6257653"/>
          <a:ext cx="762000" cy="5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122537</xdr:rowOff>
    </xdr:from>
    <xdr:to>
      <xdr:col>60</xdr:col>
      <xdr:colOff>123825</xdr:colOff>
      <xdr:row>32</xdr:row>
      <xdr:rowOff>52687</xdr:rowOff>
    </xdr:to>
    <xdr:sp macro="" textlink="">
      <xdr:nvSpPr>
        <xdr:cNvPr id="143" name="楕円 142"/>
        <xdr:cNvSpPr/>
      </xdr:nvSpPr>
      <xdr:spPr>
        <a:xfrm>
          <a:off x="11747500" y="6209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171178</xdr:rowOff>
    </xdr:from>
    <xdr:to>
      <xdr:col>64</xdr:col>
      <xdr:colOff>73025</xdr:colOff>
      <xdr:row>32</xdr:row>
      <xdr:rowOff>1887</xdr:rowOff>
    </xdr:to>
    <xdr:cxnSp macro="">
      <xdr:nvCxnSpPr>
        <xdr:cNvPr id="144" name="直線コネクタ 143"/>
        <xdr:cNvCxnSpPr/>
      </xdr:nvCxnSpPr>
      <xdr:spPr>
        <a:xfrm flipV="1">
          <a:off x="11798300" y="6257653"/>
          <a:ext cx="762000" cy="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126406</xdr:rowOff>
    </xdr:from>
    <xdr:ext cx="469744" cy="259045"/>
    <xdr:sp macro="" textlink="">
      <xdr:nvSpPr>
        <xdr:cNvPr id="145" name="n_1aveValue債務償還比率"/>
        <xdr:cNvSpPr txBox="1"/>
      </xdr:nvSpPr>
      <xdr:spPr>
        <a:xfrm>
          <a:off x="13836727" y="569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115200</xdr:rowOff>
    </xdr:from>
    <xdr:ext cx="469744" cy="259045"/>
    <xdr:sp macro="" textlink="">
      <xdr:nvSpPr>
        <xdr:cNvPr id="146" name="n_2aveValue債務償還比率"/>
        <xdr:cNvSpPr txBox="1"/>
      </xdr:nvSpPr>
      <xdr:spPr>
        <a:xfrm>
          <a:off x="13087427" y="568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93816</xdr:rowOff>
    </xdr:from>
    <xdr:ext cx="469744" cy="259045"/>
    <xdr:sp macro="" textlink="">
      <xdr:nvSpPr>
        <xdr:cNvPr id="147" name="n_3aveValue債務償還比率"/>
        <xdr:cNvSpPr txBox="1"/>
      </xdr:nvSpPr>
      <xdr:spPr>
        <a:xfrm>
          <a:off x="12325427" y="566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53412</xdr:rowOff>
    </xdr:from>
    <xdr:ext cx="469744" cy="259045"/>
    <xdr:sp macro="" textlink="">
      <xdr:nvSpPr>
        <xdr:cNvPr id="148" name="n_4aveValue債務償還比率"/>
        <xdr:cNvSpPr txBox="1"/>
      </xdr:nvSpPr>
      <xdr:spPr>
        <a:xfrm>
          <a:off x="11563427" y="562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122530</xdr:rowOff>
    </xdr:from>
    <xdr:ext cx="469744" cy="259045"/>
    <xdr:sp macro="" textlink="">
      <xdr:nvSpPr>
        <xdr:cNvPr id="149" name="n_1mainValue債務償還比率"/>
        <xdr:cNvSpPr txBox="1"/>
      </xdr:nvSpPr>
      <xdr:spPr>
        <a:xfrm>
          <a:off x="13836727" y="620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32</xdr:row>
      <xdr:rowOff>94499</xdr:rowOff>
    </xdr:from>
    <xdr:ext cx="560923" cy="259045"/>
    <xdr:sp macro="" textlink="">
      <xdr:nvSpPr>
        <xdr:cNvPr id="150" name="n_2mainValue債務償還比率"/>
        <xdr:cNvSpPr txBox="1"/>
      </xdr:nvSpPr>
      <xdr:spPr>
        <a:xfrm>
          <a:off x="13041838" y="635242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41655</xdr:rowOff>
    </xdr:from>
    <xdr:ext cx="469744" cy="259045"/>
    <xdr:sp macro="" textlink="">
      <xdr:nvSpPr>
        <xdr:cNvPr id="151" name="n_3mainValue債務償還比率"/>
        <xdr:cNvSpPr txBox="1"/>
      </xdr:nvSpPr>
      <xdr:spPr>
        <a:xfrm>
          <a:off x="12325427" y="6299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43814</xdr:rowOff>
    </xdr:from>
    <xdr:ext cx="469744" cy="259045"/>
    <xdr:sp macro="" textlink="">
      <xdr:nvSpPr>
        <xdr:cNvPr id="152" name="n_4mainValue債務償還比率"/>
        <xdr:cNvSpPr txBox="1"/>
      </xdr:nvSpPr>
      <xdr:spPr>
        <a:xfrm>
          <a:off x="11563427" y="630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3" name="正方形/長方形 15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4" name="正方形/長方形 15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5" name="テキスト ボックス 15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6" name="テキスト ボックス 15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7" name="テキスト ボックス 15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8" name="テキスト ボックス 15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1089</xdr:rowOff>
    </xdr:from>
    <xdr:to>
      <xdr:col>24</xdr:col>
      <xdr:colOff>62865</xdr:colOff>
      <xdr:row>42</xdr:row>
      <xdr:rowOff>87630</xdr:rowOff>
    </xdr:to>
    <xdr:cxnSp macro="">
      <xdr:nvCxnSpPr>
        <xdr:cNvPr id="58" name="直線コネクタ 57"/>
        <xdr:cNvCxnSpPr/>
      </xdr:nvCxnSpPr>
      <xdr:spPr>
        <a:xfrm flipV="1">
          <a:off x="4634865" y="5830389"/>
          <a:ext cx="0" cy="1458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道路】&#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119216</xdr:rowOff>
    </xdr:from>
    <xdr:ext cx="405111" cy="259045"/>
    <xdr:sp macro="" textlink="">
      <xdr:nvSpPr>
        <xdr:cNvPr id="61" name="【道路】&#10;有形固定資産減価償却率最大値テキスト"/>
        <xdr:cNvSpPr txBox="1"/>
      </xdr:nvSpPr>
      <xdr:spPr>
        <a:xfrm>
          <a:off x="4673600" y="560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1089</xdr:rowOff>
    </xdr:from>
    <xdr:to>
      <xdr:col>24</xdr:col>
      <xdr:colOff>152400</xdr:colOff>
      <xdr:row>34</xdr:row>
      <xdr:rowOff>1089</xdr:rowOff>
    </xdr:to>
    <xdr:cxnSp macro="">
      <xdr:nvCxnSpPr>
        <xdr:cNvPr id="62" name="直線コネクタ 61"/>
        <xdr:cNvCxnSpPr/>
      </xdr:nvCxnSpPr>
      <xdr:spPr>
        <a:xfrm>
          <a:off x="4546600" y="5830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111596</xdr:rowOff>
    </xdr:from>
    <xdr:ext cx="405111" cy="259045"/>
    <xdr:sp macro="" textlink="">
      <xdr:nvSpPr>
        <xdr:cNvPr id="63" name="【道路】&#10;有形固定資産減価償却率平均値テキスト"/>
        <xdr:cNvSpPr txBox="1"/>
      </xdr:nvSpPr>
      <xdr:spPr>
        <a:xfrm>
          <a:off x="4673600" y="6626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746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71120</xdr:rowOff>
    </xdr:from>
    <xdr:to>
      <xdr:col>15</xdr:col>
      <xdr:colOff>101600</xdr:colOff>
      <xdr:row>39</xdr:row>
      <xdr:rowOff>1270</xdr:rowOff>
    </xdr:to>
    <xdr:sp macro="" textlink="">
      <xdr:nvSpPr>
        <xdr:cNvPr id="66" name="フローチャート: 判断 65"/>
        <xdr:cNvSpPr/>
      </xdr:nvSpPr>
      <xdr:spPr>
        <a:xfrm>
          <a:off x="2857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7" name="フローチャート: 判断 66"/>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77651</xdr:rowOff>
    </xdr:from>
    <xdr:to>
      <xdr:col>6</xdr:col>
      <xdr:colOff>38100</xdr:colOff>
      <xdr:row>38</xdr:row>
      <xdr:rowOff>7801</xdr:rowOff>
    </xdr:to>
    <xdr:sp macro="" textlink="">
      <xdr:nvSpPr>
        <xdr:cNvPr id="68" name="フローチャート: 判断 67"/>
        <xdr:cNvSpPr/>
      </xdr:nvSpPr>
      <xdr:spPr>
        <a:xfrm>
          <a:off x="1079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125004</xdr:rowOff>
    </xdr:from>
    <xdr:to>
      <xdr:col>24</xdr:col>
      <xdr:colOff>114300</xdr:colOff>
      <xdr:row>38</xdr:row>
      <xdr:rowOff>55155</xdr:rowOff>
    </xdr:to>
    <xdr:sp macro="" textlink="">
      <xdr:nvSpPr>
        <xdr:cNvPr id="74" name="楕円 73"/>
        <xdr:cNvSpPr/>
      </xdr:nvSpPr>
      <xdr:spPr>
        <a:xfrm>
          <a:off x="4584700" y="646865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147881</xdr:rowOff>
    </xdr:from>
    <xdr:ext cx="405111" cy="259045"/>
    <xdr:sp macro="" textlink="">
      <xdr:nvSpPr>
        <xdr:cNvPr id="75" name="【道路】&#10;有形固定資産減価償却率該当値テキスト"/>
        <xdr:cNvSpPr txBox="1"/>
      </xdr:nvSpPr>
      <xdr:spPr>
        <a:xfrm>
          <a:off x="4673600" y="6320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105410</xdr:rowOff>
    </xdr:from>
    <xdr:to>
      <xdr:col>6</xdr:col>
      <xdr:colOff>38100</xdr:colOff>
      <xdr:row>35</xdr:row>
      <xdr:rowOff>35560</xdr:rowOff>
    </xdr:to>
    <xdr:sp macro="" textlink="">
      <xdr:nvSpPr>
        <xdr:cNvPr id="76" name="楕円 75"/>
        <xdr:cNvSpPr/>
      </xdr:nvSpPr>
      <xdr:spPr>
        <a:xfrm>
          <a:off x="1079500" y="5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40657</xdr:rowOff>
    </xdr:from>
    <xdr:ext cx="405111" cy="259045"/>
    <xdr:sp macro="" textlink="">
      <xdr:nvSpPr>
        <xdr:cNvPr id="77" name="n_1aveValue【道路】&#10;有形固定資産減価償却率"/>
        <xdr:cNvSpPr txBox="1"/>
      </xdr:nvSpPr>
      <xdr:spPr>
        <a:xfrm>
          <a:off x="3582044" y="638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17797</xdr:rowOff>
    </xdr:from>
    <xdr:ext cx="405111" cy="259045"/>
    <xdr:sp macro="" textlink="">
      <xdr:nvSpPr>
        <xdr:cNvPr id="78" name="n_2aveValue【道路】&#10;有形固定資産減価償却率"/>
        <xdr:cNvSpPr txBox="1"/>
      </xdr:nvSpPr>
      <xdr:spPr>
        <a:xfrm>
          <a:off x="27057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79" name="n_3aveValue【道路】&#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170378</xdr:rowOff>
    </xdr:from>
    <xdr:ext cx="405111" cy="259045"/>
    <xdr:sp macro="" textlink="">
      <xdr:nvSpPr>
        <xdr:cNvPr id="80" name="n_4aveValue【道路】&#10;有形固定資産減価償却率"/>
        <xdr:cNvSpPr txBox="1"/>
      </xdr:nvSpPr>
      <xdr:spPr>
        <a:xfrm>
          <a:off x="927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52087</xdr:rowOff>
    </xdr:from>
    <xdr:ext cx="405111" cy="259045"/>
    <xdr:sp macro="" textlink="">
      <xdr:nvSpPr>
        <xdr:cNvPr id="81" name="n_4mainValue【道路】&#10;有形固定資産減価償却率"/>
        <xdr:cNvSpPr txBox="1"/>
      </xdr:nvSpPr>
      <xdr:spPr>
        <a:xfrm>
          <a:off x="927744" y="570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7" name="テキスト ボックス 96"/>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9" name="テキスト ボックス 98"/>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114897</xdr:rowOff>
    </xdr:from>
    <xdr:to>
      <xdr:col>54</xdr:col>
      <xdr:colOff>189865</xdr:colOff>
      <xdr:row>41</xdr:row>
      <xdr:rowOff>115190</xdr:rowOff>
    </xdr:to>
    <xdr:cxnSp macro="">
      <xdr:nvCxnSpPr>
        <xdr:cNvPr id="103" name="直線コネクタ 102"/>
        <xdr:cNvCxnSpPr/>
      </xdr:nvCxnSpPr>
      <xdr:spPr>
        <a:xfrm flipV="1">
          <a:off x="10476865" y="5772747"/>
          <a:ext cx="0" cy="137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119017</xdr:rowOff>
    </xdr:from>
    <xdr:ext cx="469744" cy="259045"/>
    <xdr:sp macro="" textlink="">
      <xdr:nvSpPr>
        <xdr:cNvPr id="104" name="【道路】&#10;一人当たり延長最小値テキスト"/>
        <xdr:cNvSpPr txBox="1"/>
      </xdr:nvSpPr>
      <xdr:spPr>
        <a:xfrm>
          <a:off x="10515600" y="7148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115190</xdr:rowOff>
    </xdr:from>
    <xdr:to>
      <xdr:col>55</xdr:col>
      <xdr:colOff>88900</xdr:colOff>
      <xdr:row>41</xdr:row>
      <xdr:rowOff>115190</xdr:rowOff>
    </xdr:to>
    <xdr:cxnSp macro="">
      <xdr:nvCxnSpPr>
        <xdr:cNvPr id="105" name="直線コネクタ 104"/>
        <xdr:cNvCxnSpPr/>
      </xdr:nvCxnSpPr>
      <xdr:spPr>
        <a:xfrm>
          <a:off x="10388600" y="714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61574</xdr:rowOff>
    </xdr:from>
    <xdr:ext cx="599010" cy="259045"/>
    <xdr:sp macro="" textlink="">
      <xdr:nvSpPr>
        <xdr:cNvPr id="106" name="【道路】&#10;一人当たり延長最大値テキスト"/>
        <xdr:cNvSpPr txBox="1"/>
      </xdr:nvSpPr>
      <xdr:spPr>
        <a:xfrm>
          <a:off x="10515600" y="5547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114897</xdr:rowOff>
    </xdr:from>
    <xdr:to>
      <xdr:col>55</xdr:col>
      <xdr:colOff>88900</xdr:colOff>
      <xdr:row>33</xdr:row>
      <xdr:rowOff>114897</xdr:rowOff>
    </xdr:to>
    <xdr:cxnSp macro="">
      <xdr:nvCxnSpPr>
        <xdr:cNvPr id="107" name="直線コネクタ 106"/>
        <xdr:cNvCxnSpPr/>
      </xdr:nvCxnSpPr>
      <xdr:spPr>
        <a:xfrm>
          <a:off x="10388600" y="577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170403</xdr:rowOff>
    </xdr:from>
    <xdr:ext cx="534377" cy="259045"/>
    <xdr:sp macro="" textlink="">
      <xdr:nvSpPr>
        <xdr:cNvPr id="108" name="【道路】&#10;一人当たり延長平均値テキスト"/>
        <xdr:cNvSpPr txBox="1"/>
      </xdr:nvSpPr>
      <xdr:spPr>
        <a:xfrm>
          <a:off x="10515600" y="685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20526</xdr:rowOff>
    </xdr:from>
    <xdr:to>
      <xdr:col>55</xdr:col>
      <xdr:colOff>50800</xdr:colOff>
      <xdr:row>40</xdr:row>
      <xdr:rowOff>122126</xdr:rowOff>
    </xdr:to>
    <xdr:sp macro="" textlink="">
      <xdr:nvSpPr>
        <xdr:cNvPr id="109" name="フローチャート: 判断 108"/>
        <xdr:cNvSpPr/>
      </xdr:nvSpPr>
      <xdr:spPr>
        <a:xfrm>
          <a:off x="10426700" y="68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26552</xdr:rowOff>
    </xdr:from>
    <xdr:to>
      <xdr:col>50</xdr:col>
      <xdr:colOff>165100</xdr:colOff>
      <xdr:row>40</xdr:row>
      <xdr:rowOff>128152</xdr:rowOff>
    </xdr:to>
    <xdr:sp macro="" textlink="">
      <xdr:nvSpPr>
        <xdr:cNvPr id="110" name="フローチャート: 判断 109"/>
        <xdr:cNvSpPr/>
      </xdr:nvSpPr>
      <xdr:spPr>
        <a:xfrm>
          <a:off x="9588500" y="6884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40954</xdr:rowOff>
    </xdr:from>
    <xdr:to>
      <xdr:col>46</xdr:col>
      <xdr:colOff>38100</xdr:colOff>
      <xdr:row>40</xdr:row>
      <xdr:rowOff>142554</xdr:rowOff>
    </xdr:to>
    <xdr:sp macro="" textlink="">
      <xdr:nvSpPr>
        <xdr:cNvPr id="111" name="フローチャート: 判断 110"/>
        <xdr:cNvSpPr/>
      </xdr:nvSpPr>
      <xdr:spPr>
        <a:xfrm>
          <a:off x="8699500" y="689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38238</xdr:rowOff>
    </xdr:from>
    <xdr:to>
      <xdr:col>41</xdr:col>
      <xdr:colOff>101600</xdr:colOff>
      <xdr:row>40</xdr:row>
      <xdr:rowOff>139838</xdr:rowOff>
    </xdr:to>
    <xdr:sp macro="" textlink="">
      <xdr:nvSpPr>
        <xdr:cNvPr id="112" name="フローチャート: 判断 111"/>
        <xdr:cNvSpPr/>
      </xdr:nvSpPr>
      <xdr:spPr>
        <a:xfrm>
          <a:off x="7810500" y="68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57102</xdr:rowOff>
    </xdr:from>
    <xdr:to>
      <xdr:col>36</xdr:col>
      <xdr:colOff>165100</xdr:colOff>
      <xdr:row>40</xdr:row>
      <xdr:rowOff>158702</xdr:rowOff>
    </xdr:to>
    <xdr:sp macro="" textlink="">
      <xdr:nvSpPr>
        <xdr:cNvPr id="113" name="フローチャート: 判断 112"/>
        <xdr:cNvSpPr/>
      </xdr:nvSpPr>
      <xdr:spPr>
        <a:xfrm>
          <a:off x="6921500" y="69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152099</xdr:rowOff>
    </xdr:from>
    <xdr:to>
      <xdr:col>55</xdr:col>
      <xdr:colOff>50800</xdr:colOff>
      <xdr:row>40</xdr:row>
      <xdr:rowOff>82249</xdr:rowOff>
    </xdr:to>
    <xdr:sp macro="" textlink="">
      <xdr:nvSpPr>
        <xdr:cNvPr id="119" name="楕円 118"/>
        <xdr:cNvSpPr/>
      </xdr:nvSpPr>
      <xdr:spPr>
        <a:xfrm>
          <a:off x="10426700" y="6838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3526</xdr:rowOff>
    </xdr:from>
    <xdr:ext cx="534377" cy="259045"/>
    <xdr:sp macro="" textlink="">
      <xdr:nvSpPr>
        <xdr:cNvPr id="120" name="【道路】&#10;一人当たり延長該当値テキスト"/>
        <xdr:cNvSpPr txBox="1"/>
      </xdr:nvSpPr>
      <xdr:spPr>
        <a:xfrm>
          <a:off x="10515600" y="669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5658</xdr:rowOff>
    </xdr:from>
    <xdr:to>
      <xdr:col>36</xdr:col>
      <xdr:colOff>165100</xdr:colOff>
      <xdr:row>40</xdr:row>
      <xdr:rowOff>107258</xdr:rowOff>
    </xdr:to>
    <xdr:sp macro="" textlink="">
      <xdr:nvSpPr>
        <xdr:cNvPr id="121" name="楕円 120"/>
        <xdr:cNvSpPr/>
      </xdr:nvSpPr>
      <xdr:spPr>
        <a:xfrm>
          <a:off x="6921500" y="686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38</xdr:row>
      <xdr:rowOff>144679</xdr:rowOff>
    </xdr:from>
    <xdr:ext cx="534377" cy="259045"/>
    <xdr:sp macro="" textlink="">
      <xdr:nvSpPr>
        <xdr:cNvPr id="122" name="n_1aveValue【道路】&#10;一人当たり延長"/>
        <xdr:cNvSpPr txBox="1"/>
      </xdr:nvSpPr>
      <xdr:spPr>
        <a:xfrm>
          <a:off x="9359411" y="665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159081</xdr:rowOff>
    </xdr:from>
    <xdr:ext cx="534377" cy="259045"/>
    <xdr:sp macro="" textlink="">
      <xdr:nvSpPr>
        <xdr:cNvPr id="123" name="n_2aveValue【道路】&#10;一人当たり延長"/>
        <xdr:cNvSpPr txBox="1"/>
      </xdr:nvSpPr>
      <xdr:spPr>
        <a:xfrm>
          <a:off x="8483111" y="667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156365</xdr:rowOff>
    </xdr:from>
    <xdr:ext cx="534377" cy="259045"/>
    <xdr:sp macro="" textlink="">
      <xdr:nvSpPr>
        <xdr:cNvPr id="124" name="n_3aveValue【道路】&#10;一人当たり延長"/>
        <xdr:cNvSpPr txBox="1"/>
      </xdr:nvSpPr>
      <xdr:spPr>
        <a:xfrm>
          <a:off x="7594111" y="66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149829</xdr:rowOff>
    </xdr:from>
    <xdr:ext cx="534377" cy="259045"/>
    <xdr:sp macro="" textlink="">
      <xdr:nvSpPr>
        <xdr:cNvPr id="125" name="n_4aveValue【道路】&#10;一人当たり延長"/>
        <xdr:cNvSpPr txBox="1"/>
      </xdr:nvSpPr>
      <xdr:spPr>
        <a:xfrm>
          <a:off x="6705111" y="70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123785</xdr:rowOff>
    </xdr:from>
    <xdr:ext cx="534377" cy="259045"/>
    <xdr:sp macro="" textlink="">
      <xdr:nvSpPr>
        <xdr:cNvPr id="126" name="n_4mainValue【道路】&#10;一人当たり延長"/>
        <xdr:cNvSpPr txBox="1"/>
      </xdr:nvSpPr>
      <xdr:spPr>
        <a:xfrm>
          <a:off x="6705111" y="663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47" name="テキスト ボックス 146"/>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4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160020</xdr:rowOff>
    </xdr:from>
    <xdr:to>
      <xdr:col>24</xdr:col>
      <xdr:colOff>62865</xdr:colOff>
      <xdr:row>64</xdr:row>
      <xdr:rowOff>127635</xdr:rowOff>
    </xdr:to>
    <xdr:cxnSp macro="">
      <xdr:nvCxnSpPr>
        <xdr:cNvPr id="150" name="直線コネクタ 149"/>
        <xdr:cNvCxnSpPr/>
      </xdr:nvCxnSpPr>
      <xdr:spPr>
        <a:xfrm flipV="1">
          <a:off x="4634865" y="9589770"/>
          <a:ext cx="0" cy="151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1" name="【橋りょう・トンネ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52" name="直線コネクタ 151"/>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106697</xdr:rowOff>
    </xdr:from>
    <xdr:ext cx="340478" cy="259045"/>
    <xdr:sp macro="" textlink="">
      <xdr:nvSpPr>
        <xdr:cNvPr id="153" name="【橋りょう・トンネル】&#10;有形固定資産減価償却率最大値テキスト"/>
        <xdr:cNvSpPr txBox="1"/>
      </xdr:nvSpPr>
      <xdr:spPr>
        <a:xfrm>
          <a:off x="4673600" y="93649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160020</xdr:rowOff>
    </xdr:from>
    <xdr:to>
      <xdr:col>24</xdr:col>
      <xdr:colOff>152400</xdr:colOff>
      <xdr:row>55</xdr:row>
      <xdr:rowOff>160020</xdr:rowOff>
    </xdr:to>
    <xdr:cxnSp macro="">
      <xdr:nvCxnSpPr>
        <xdr:cNvPr id="154" name="直線コネクタ 153"/>
        <xdr:cNvCxnSpPr/>
      </xdr:nvCxnSpPr>
      <xdr:spPr>
        <a:xfrm>
          <a:off x="4546600" y="958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146702</xdr:rowOff>
    </xdr:from>
    <xdr:ext cx="405111" cy="259045"/>
    <xdr:sp macro="" textlink="">
      <xdr:nvSpPr>
        <xdr:cNvPr id="155" name="【橋りょう・トンネル】&#10;有形固定資産減価償却率平均値テキスト"/>
        <xdr:cNvSpPr txBox="1"/>
      </xdr:nvSpPr>
      <xdr:spPr>
        <a:xfrm>
          <a:off x="4673600" y="106051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168275</xdr:rowOff>
    </xdr:from>
    <xdr:to>
      <xdr:col>24</xdr:col>
      <xdr:colOff>114300</xdr:colOff>
      <xdr:row>62</xdr:row>
      <xdr:rowOff>98425</xdr:rowOff>
    </xdr:to>
    <xdr:sp macro="" textlink="">
      <xdr:nvSpPr>
        <xdr:cNvPr id="156" name="フローチャート: 判断 155"/>
        <xdr:cNvSpPr/>
      </xdr:nvSpPr>
      <xdr:spPr>
        <a:xfrm>
          <a:off x="4584700" y="1062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141605</xdr:rowOff>
    </xdr:from>
    <xdr:to>
      <xdr:col>20</xdr:col>
      <xdr:colOff>38100</xdr:colOff>
      <xdr:row>62</xdr:row>
      <xdr:rowOff>71755</xdr:rowOff>
    </xdr:to>
    <xdr:sp macro="" textlink="">
      <xdr:nvSpPr>
        <xdr:cNvPr id="157" name="フローチャート: 判断 156"/>
        <xdr:cNvSpPr/>
      </xdr:nvSpPr>
      <xdr:spPr>
        <a:xfrm>
          <a:off x="3746500" y="1060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113030</xdr:rowOff>
    </xdr:from>
    <xdr:to>
      <xdr:col>15</xdr:col>
      <xdr:colOff>101600</xdr:colOff>
      <xdr:row>62</xdr:row>
      <xdr:rowOff>43180</xdr:rowOff>
    </xdr:to>
    <xdr:sp macro="" textlink="">
      <xdr:nvSpPr>
        <xdr:cNvPr id="158" name="フローチャート: 判断 157"/>
        <xdr:cNvSpPr/>
      </xdr:nvSpPr>
      <xdr:spPr>
        <a:xfrm>
          <a:off x="2857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84455</xdr:rowOff>
    </xdr:from>
    <xdr:to>
      <xdr:col>10</xdr:col>
      <xdr:colOff>165100</xdr:colOff>
      <xdr:row>62</xdr:row>
      <xdr:rowOff>14605</xdr:rowOff>
    </xdr:to>
    <xdr:sp macro="" textlink="">
      <xdr:nvSpPr>
        <xdr:cNvPr id="159" name="フローチャート: 判断 158"/>
        <xdr:cNvSpPr/>
      </xdr:nvSpPr>
      <xdr:spPr>
        <a:xfrm>
          <a:off x="1968500" y="105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44450</xdr:rowOff>
    </xdr:from>
    <xdr:to>
      <xdr:col>6</xdr:col>
      <xdr:colOff>38100</xdr:colOff>
      <xdr:row>61</xdr:row>
      <xdr:rowOff>146050</xdr:rowOff>
    </xdr:to>
    <xdr:sp macro="" textlink="">
      <xdr:nvSpPr>
        <xdr:cNvPr id="160" name="フローチャート: 判断 159"/>
        <xdr:cNvSpPr/>
      </xdr:nvSpPr>
      <xdr:spPr>
        <a:xfrm>
          <a:off x="107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113030</xdr:rowOff>
    </xdr:from>
    <xdr:to>
      <xdr:col>24</xdr:col>
      <xdr:colOff>114300</xdr:colOff>
      <xdr:row>61</xdr:row>
      <xdr:rowOff>43180</xdr:rowOff>
    </xdr:to>
    <xdr:sp macro="" textlink="">
      <xdr:nvSpPr>
        <xdr:cNvPr id="166" name="楕円 165"/>
        <xdr:cNvSpPr/>
      </xdr:nvSpPr>
      <xdr:spPr>
        <a:xfrm>
          <a:off x="4584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135907</xdr:rowOff>
    </xdr:from>
    <xdr:ext cx="405111" cy="259045"/>
    <xdr:sp macro="" textlink="">
      <xdr:nvSpPr>
        <xdr:cNvPr id="167" name="【橋りょう・トンネル】&#10;有形固定資産減価償却率該当値テキスト"/>
        <xdr:cNvSpPr txBox="1"/>
      </xdr:nvSpPr>
      <xdr:spPr>
        <a:xfrm>
          <a:off x="4673600" y="1025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88282</xdr:rowOff>
    </xdr:from>
    <xdr:ext cx="405111" cy="259045"/>
    <xdr:sp macro="" textlink="">
      <xdr:nvSpPr>
        <xdr:cNvPr id="168" name="n_1aveValue【橋りょう・トンネル】&#10;有形固定資産減価償却率"/>
        <xdr:cNvSpPr txBox="1"/>
      </xdr:nvSpPr>
      <xdr:spPr>
        <a:xfrm>
          <a:off x="35820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59707</xdr:rowOff>
    </xdr:from>
    <xdr:ext cx="405111" cy="259045"/>
    <xdr:sp macro="" textlink="">
      <xdr:nvSpPr>
        <xdr:cNvPr id="169" name="n_2aveValue【橋りょう・トンネル】&#10;有形固定資産減価償却率"/>
        <xdr:cNvSpPr txBox="1"/>
      </xdr:nvSpPr>
      <xdr:spPr>
        <a:xfrm>
          <a:off x="2705744" y="10346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31132</xdr:rowOff>
    </xdr:from>
    <xdr:ext cx="405111" cy="259045"/>
    <xdr:sp macro="" textlink="">
      <xdr:nvSpPr>
        <xdr:cNvPr id="170" name="n_3aveValue【橋りょう・トンネル】&#10;有形固定資産減価償却率"/>
        <xdr:cNvSpPr txBox="1"/>
      </xdr:nvSpPr>
      <xdr:spPr>
        <a:xfrm>
          <a:off x="18167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162577</xdr:rowOff>
    </xdr:from>
    <xdr:ext cx="405111" cy="259045"/>
    <xdr:sp macro="" textlink="">
      <xdr:nvSpPr>
        <xdr:cNvPr id="171" name="n_4aveValue【橋りょう・トンネル】&#10;有形固定資産減価償却率"/>
        <xdr:cNvSpPr txBox="1"/>
      </xdr:nvSpPr>
      <xdr:spPr>
        <a:xfrm>
          <a:off x="927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2" name="直線コネクタ 18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3" name="テキスト ボックス 18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4" name="直線コネクタ 18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5" name="テキスト ボックス 184"/>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6" name="直線コネクタ 18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7" name="テキスト ボックス 18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8" name="直線コネクタ 18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89" name="テキスト ボックス 18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0" name="直線コネクタ 18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1" name="テキスト ボックス 19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52705</xdr:rowOff>
    </xdr:from>
    <xdr:to>
      <xdr:col>54</xdr:col>
      <xdr:colOff>189865</xdr:colOff>
      <xdr:row>63</xdr:row>
      <xdr:rowOff>170380</xdr:rowOff>
    </xdr:to>
    <xdr:cxnSp macro="">
      <xdr:nvCxnSpPr>
        <xdr:cNvPr id="193" name="直線コネクタ 192"/>
        <xdr:cNvCxnSpPr/>
      </xdr:nvCxnSpPr>
      <xdr:spPr>
        <a:xfrm flipV="1">
          <a:off x="10476865" y="9482455"/>
          <a:ext cx="0" cy="14892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2757</xdr:rowOff>
    </xdr:from>
    <xdr:ext cx="469744" cy="259045"/>
    <xdr:sp macro="" textlink="">
      <xdr:nvSpPr>
        <xdr:cNvPr id="194" name="【橋りょう・トンネル】&#10;一人当たり有形固定資産（償却資産）額最小値テキスト"/>
        <xdr:cNvSpPr txBox="1"/>
      </xdr:nvSpPr>
      <xdr:spPr>
        <a:xfrm>
          <a:off x="10515600" y="10975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170380</xdr:rowOff>
    </xdr:from>
    <xdr:to>
      <xdr:col>55</xdr:col>
      <xdr:colOff>88900</xdr:colOff>
      <xdr:row>63</xdr:row>
      <xdr:rowOff>170380</xdr:rowOff>
    </xdr:to>
    <xdr:cxnSp macro="">
      <xdr:nvCxnSpPr>
        <xdr:cNvPr id="195" name="直線コネクタ 194"/>
        <xdr:cNvCxnSpPr/>
      </xdr:nvCxnSpPr>
      <xdr:spPr>
        <a:xfrm>
          <a:off x="10388600" y="1097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170832</xdr:rowOff>
    </xdr:from>
    <xdr:ext cx="690189" cy="259045"/>
    <xdr:sp macro="" textlink="">
      <xdr:nvSpPr>
        <xdr:cNvPr id="196" name="【橋りょう・トンネル】&#10;一人当たり有形固定資産（償却資産）額最大値テキスト"/>
        <xdr:cNvSpPr txBox="1"/>
      </xdr:nvSpPr>
      <xdr:spPr>
        <a:xfrm>
          <a:off x="10515600" y="925768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1,629,861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52705</xdr:rowOff>
    </xdr:from>
    <xdr:to>
      <xdr:col>55</xdr:col>
      <xdr:colOff>88900</xdr:colOff>
      <xdr:row>55</xdr:row>
      <xdr:rowOff>52705</xdr:rowOff>
    </xdr:to>
    <xdr:cxnSp macro="">
      <xdr:nvCxnSpPr>
        <xdr:cNvPr id="197" name="直線コネクタ 196"/>
        <xdr:cNvCxnSpPr/>
      </xdr:nvCxnSpPr>
      <xdr:spPr>
        <a:xfrm>
          <a:off x="10388600" y="9482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151678</xdr:rowOff>
    </xdr:from>
    <xdr:ext cx="599010" cy="259045"/>
    <xdr:sp macro="" textlink="">
      <xdr:nvSpPr>
        <xdr:cNvPr id="198" name="【橋りょう・トンネル】&#10;一人当たり有形固定資産（償却資産）額平均値テキスト"/>
        <xdr:cNvSpPr txBox="1"/>
      </xdr:nvSpPr>
      <xdr:spPr>
        <a:xfrm>
          <a:off x="10515600" y="104386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128801</xdr:rowOff>
    </xdr:from>
    <xdr:to>
      <xdr:col>55</xdr:col>
      <xdr:colOff>50800</xdr:colOff>
      <xdr:row>62</xdr:row>
      <xdr:rowOff>58951</xdr:rowOff>
    </xdr:to>
    <xdr:sp macro="" textlink="">
      <xdr:nvSpPr>
        <xdr:cNvPr id="199" name="フローチャート: 判断 198"/>
        <xdr:cNvSpPr/>
      </xdr:nvSpPr>
      <xdr:spPr>
        <a:xfrm>
          <a:off x="10426700" y="10587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128346</xdr:rowOff>
    </xdr:from>
    <xdr:to>
      <xdr:col>50</xdr:col>
      <xdr:colOff>165100</xdr:colOff>
      <xdr:row>62</xdr:row>
      <xdr:rowOff>58496</xdr:rowOff>
    </xdr:to>
    <xdr:sp macro="" textlink="">
      <xdr:nvSpPr>
        <xdr:cNvPr id="200" name="フローチャート: 判断 199"/>
        <xdr:cNvSpPr/>
      </xdr:nvSpPr>
      <xdr:spPr>
        <a:xfrm>
          <a:off x="9588500" y="1058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137719</xdr:rowOff>
    </xdr:from>
    <xdr:to>
      <xdr:col>46</xdr:col>
      <xdr:colOff>38100</xdr:colOff>
      <xdr:row>62</xdr:row>
      <xdr:rowOff>67869</xdr:rowOff>
    </xdr:to>
    <xdr:sp macro="" textlink="">
      <xdr:nvSpPr>
        <xdr:cNvPr id="201" name="フローチャート: 判断 200"/>
        <xdr:cNvSpPr/>
      </xdr:nvSpPr>
      <xdr:spPr>
        <a:xfrm>
          <a:off x="8699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147317</xdr:rowOff>
    </xdr:from>
    <xdr:to>
      <xdr:col>41</xdr:col>
      <xdr:colOff>101600</xdr:colOff>
      <xdr:row>62</xdr:row>
      <xdr:rowOff>77467</xdr:rowOff>
    </xdr:to>
    <xdr:sp macro="" textlink="">
      <xdr:nvSpPr>
        <xdr:cNvPr id="202" name="フローチャート: 判断 201"/>
        <xdr:cNvSpPr/>
      </xdr:nvSpPr>
      <xdr:spPr>
        <a:xfrm>
          <a:off x="7810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45409</xdr:rowOff>
    </xdr:from>
    <xdr:to>
      <xdr:col>36</xdr:col>
      <xdr:colOff>165100</xdr:colOff>
      <xdr:row>62</xdr:row>
      <xdr:rowOff>147009</xdr:rowOff>
    </xdr:to>
    <xdr:sp macro="" textlink="">
      <xdr:nvSpPr>
        <xdr:cNvPr id="203" name="フローチャート: 判断 202"/>
        <xdr:cNvSpPr/>
      </xdr:nvSpPr>
      <xdr:spPr>
        <a:xfrm>
          <a:off x="6921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39563</xdr:rowOff>
    </xdr:from>
    <xdr:to>
      <xdr:col>55</xdr:col>
      <xdr:colOff>50800</xdr:colOff>
      <xdr:row>62</xdr:row>
      <xdr:rowOff>141163</xdr:rowOff>
    </xdr:to>
    <xdr:sp macro="" textlink="">
      <xdr:nvSpPr>
        <xdr:cNvPr id="209" name="楕円 208"/>
        <xdr:cNvSpPr/>
      </xdr:nvSpPr>
      <xdr:spPr>
        <a:xfrm>
          <a:off x="10426700" y="106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17990</xdr:rowOff>
    </xdr:from>
    <xdr:ext cx="599010" cy="259045"/>
    <xdr:sp macro="" textlink="">
      <xdr:nvSpPr>
        <xdr:cNvPr id="210" name="【橋りょう・トンネル】&#10;一人当たり有形固定資産（償却資産）額該当値テキスト"/>
        <xdr:cNvSpPr txBox="1"/>
      </xdr:nvSpPr>
      <xdr:spPr>
        <a:xfrm>
          <a:off x="10515600" y="10647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60</xdr:row>
      <xdr:rowOff>75023</xdr:rowOff>
    </xdr:from>
    <xdr:ext cx="599010" cy="259045"/>
    <xdr:sp macro="" textlink="">
      <xdr:nvSpPr>
        <xdr:cNvPr id="211" name="n_1aveValue【橋りょう・トンネル】&#10;一人当たり有形固定資産（償却資産）額"/>
        <xdr:cNvSpPr txBox="1"/>
      </xdr:nvSpPr>
      <xdr:spPr>
        <a:xfrm>
          <a:off x="9327095" y="10362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84396</xdr:rowOff>
    </xdr:from>
    <xdr:ext cx="599010" cy="259045"/>
    <xdr:sp macro="" textlink="">
      <xdr:nvSpPr>
        <xdr:cNvPr id="212" name="n_2aveValue【橋りょう・トンネル】&#10;一人当たり有形固定資産（償却資産）額"/>
        <xdr:cNvSpPr txBox="1"/>
      </xdr:nvSpPr>
      <xdr:spPr>
        <a:xfrm>
          <a:off x="84507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93994</xdr:rowOff>
    </xdr:from>
    <xdr:ext cx="599010" cy="259045"/>
    <xdr:sp macro="" textlink="">
      <xdr:nvSpPr>
        <xdr:cNvPr id="213" name="n_3aveValue【橋りょう・トンネル】&#10;一人当たり有形固定資産（償却資産）額"/>
        <xdr:cNvSpPr txBox="1"/>
      </xdr:nvSpPr>
      <xdr:spPr>
        <a:xfrm>
          <a:off x="7561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163536</xdr:rowOff>
    </xdr:from>
    <xdr:ext cx="599010" cy="259045"/>
    <xdr:sp macro="" textlink="">
      <xdr:nvSpPr>
        <xdr:cNvPr id="214" name="n_4aveValue【橋りょう・トンネル】&#10;一人当たり有形固定資産（償却資産）額"/>
        <xdr:cNvSpPr txBox="1"/>
      </xdr:nvSpPr>
      <xdr:spPr>
        <a:xfrm>
          <a:off x="6672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25" name="テキスト ボックス 22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27" name="テキスト ボックス 22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37" name="テキスト ボックス 23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169545</xdr:rowOff>
    </xdr:from>
    <xdr:to>
      <xdr:col>24</xdr:col>
      <xdr:colOff>62865</xdr:colOff>
      <xdr:row>86</xdr:row>
      <xdr:rowOff>114300</xdr:rowOff>
    </xdr:to>
    <xdr:cxnSp macro="">
      <xdr:nvCxnSpPr>
        <xdr:cNvPr id="239" name="直線コネクタ 238"/>
        <xdr:cNvCxnSpPr/>
      </xdr:nvCxnSpPr>
      <xdr:spPr>
        <a:xfrm flipV="1">
          <a:off x="4634865" y="13542645"/>
          <a:ext cx="0" cy="1316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0"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1" name="直線コネクタ 240"/>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116222</xdr:rowOff>
    </xdr:from>
    <xdr:ext cx="405111" cy="259045"/>
    <xdr:sp macro="" textlink="">
      <xdr:nvSpPr>
        <xdr:cNvPr id="242" name="【公営住宅】&#10;有形固定資産減価償却率最大値テキスト"/>
        <xdr:cNvSpPr txBox="1"/>
      </xdr:nvSpPr>
      <xdr:spPr>
        <a:xfrm>
          <a:off x="4673600" y="13317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169545</xdr:rowOff>
    </xdr:from>
    <xdr:to>
      <xdr:col>24</xdr:col>
      <xdr:colOff>152400</xdr:colOff>
      <xdr:row>78</xdr:row>
      <xdr:rowOff>169545</xdr:rowOff>
    </xdr:to>
    <xdr:cxnSp macro="">
      <xdr:nvCxnSpPr>
        <xdr:cNvPr id="243" name="直線コネクタ 242"/>
        <xdr:cNvCxnSpPr/>
      </xdr:nvCxnSpPr>
      <xdr:spPr>
        <a:xfrm>
          <a:off x="4546600" y="13542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153052</xdr:rowOff>
    </xdr:from>
    <xdr:ext cx="405111" cy="259045"/>
    <xdr:sp macro="" textlink="">
      <xdr:nvSpPr>
        <xdr:cNvPr id="244" name="【公営住宅】&#10;有形固定資産減価償却率平均値テキスト"/>
        <xdr:cNvSpPr txBox="1"/>
      </xdr:nvSpPr>
      <xdr:spPr>
        <a:xfrm>
          <a:off x="4673600" y="1404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130175</xdr:rowOff>
    </xdr:from>
    <xdr:to>
      <xdr:col>24</xdr:col>
      <xdr:colOff>114300</xdr:colOff>
      <xdr:row>83</xdr:row>
      <xdr:rowOff>60325</xdr:rowOff>
    </xdr:to>
    <xdr:sp macro="" textlink="">
      <xdr:nvSpPr>
        <xdr:cNvPr id="245" name="フローチャート: 判断 244"/>
        <xdr:cNvSpPr/>
      </xdr:nvSpPr>
      <xdr:spPr>
        <a:xfrm>
          <a:off x="4584700" y="1418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107314</xdr:rowOff>
    </xdr:from>
    <xdr:to>
      <xdr:col>20</xdr:col>
      <xdr:colOff>38100</xdr:colOff>
      <xdr:row>83</xdr:row>
      <xdr:rowOff>37464</xdr:rowOff>
    </xdr:to>
    <xdr:sp macro="" textlink="">
      <xdr:nvSpPr>
        <xdr:cNvPr id="246" name="フローチャート: 判断 245"/>
        <xdr:cNvSpPr/>
      </xdr:nvSpPr>
      <xdr:spPr>
        <a:xfrm>
          <a:off x="37465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84455</xdr:rowOff>
    </xdr:from>
    <xdr:to>
      <xdr:col>15</xdr:col>
      <xdr:colOff>101600</xdr:colOff>
      <xdr:row>83</xdr:row>
      <xdr:rowOff>14605</xdr:rowOff>
    </xdr:to>
    <xdr:sp macro="" textlink="">
      <xdr:nvSpPr>
        <xdr:cNvPr id="247" name="フローチャート: 判断 246"/>
        <xdr:cNvSpPr/>
      </xdr:nvSpPr>
      <xdr:spPr>
        <a:xfrm>
          <a:off x="2857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48" name="フローチャート: 判断 247"/>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29211</xdr:rowOff>
    </xdr:from>
    <xdr:to>
      <xdr:col>6</xdr:col>
      <xdr:colOff>38100</xdr:colOff>
      <xdr:row>82</xdr:row>
      <xdr:rowOff>130811</xdr:rowOff>
    </xdr:to>
    <xdr:sp macro="" textlink="">
      <xdr:nvSpPr>
        <xdr:cNvPr id="249" name="フローチャート: 判断 248"/>
        <xdr:cNvSpPr/>
      </xdr:nvSpPr>
      <xdr:spPr>
        <a:xfrm>
          <a:off x="1079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0" name="テキスト ボックス 24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1" name="テキスト ボックス 25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2" name="テキスト ボックス 25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3" name="テキスト ボックス 25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4" name="テキスト ボックス 25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42545</xdr:rowOff>
    </xdr:from>
    <xdr:to>
      <xdr:col>24</xdr:col>
      <xdr:colOff>114300</xdr:colOff>
      <xdr:row>85</xdr:row>
      <xdr:rowOff>144145</xdr:rowOff>
    </xdr:to>
    <xdr:sp macro="" textlink="">
      <xdr:nvSpPr>
        <xdr:cNvPr id="255" name="楕円 254"/>
        <xdr:cNvSpPr/>
      </xdr:nvSpPr>
      <xdr:spPr>
        <a:xfrm>
          <a:off x="4584700" y="1461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20972</xdr:rowOff>
    </xdr:from>
    <xdr:ext cx="405111" cy="259045"/>
    <xdr:sp macro="" textlink="">
      <xdr:nvSpPr>
        <xdr:cNvPr id="256" name="【公営住宅】&#10;有形固定資産減価償却率該当値テキスト"/>
        <xdr:cNvSpPr txBox="1"/>
      </xdr:nvSpPr>
      <xdr:spPr>
        <a:xfrm>
          <a:off x="4673600" y="1459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84</xdr:row>
      <xdr:rowOff>53975</xdr:rowOff>
    </xdr:from>
    <xdr:to>
      <xdr:col>6</xdr:col>
      <xdr:colOff>38100</xdr:colOff>
      <xdr:row>84</xdr:row>
      <xdr:rowOff>155575</xdr:rowOff>
    </xdr:to>
    <xdr:sp macro="" textlink="">
      <xdr:nvSpPr>
        <xdr:cNvPr id="257" name="楕円 256"/>
        <xdr:cNvSpPr/>
      </xdr:nvSpPr>
      <xdr:spPr>
        <a:xfrm>
          <a:off x="1079500" y="144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53991</xdr:rowOff>
    </xdr:from>
    <xdr:ext cx="405111" cy="259045"/>
    <xdr:sp macro="" textlink="">
      <xdr:nvSpPr>
        <xdr:cNvPr id="258" name="n_1aveValue【公営住宅】&#10;有形固定資産減価償却率"/>
        <xdr:cNvSpPr txBox="1"/>
      </xdr:nvSpPr>
      <xdr:spPr>
        <a:xfrm>
          <a:off x="3582044" y="1394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31132</xdr:rowOff>
    </xdr:from>
    <xdr:ext cx="405111" cy="259045"/>
    <xdr:sp macro="" textlink="">
      <xdr:nvSpPr>
        <xdr:cNvPr id="259" name="n_2aveValue【公営住宅】&#10;有形固定資産減価償却率"/>
        <xdr:cNvSpPr txBox="1"/>
      </xdr:nvSpPr>
      <xdr:spPr>
        <a:xfrm>
          <a:off x="2705744" y="13918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2557</xdr:rowOff>
    </xdr:from>
    <xdr:ext cx="405111" cy="259045"/>
    <xdr:sp macro="" textlink="">
      <xdr:nvSpPr>
        <xdr:cNvPr id="260" name="n_3aveValue【公営住宅】&#10;有形固定資産減価償却率"/>
        <xdr:cNvSpPr txBox="1"/>
      </xdr:nvSpPr>
      <xdr:spPr>
        <a:xfrm>
          <a:off x="1816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147338</xdr:rowOff>
    </xdr:from>
    <xdr:ext cx="405111" cy="259045"/>
    <xdr:sp macro="" textlink="">
      <xdr:nvSpPr>
        <xdr:cNvPr id="261" name="n_4aveValue【公営住宅】&#10;有形固定資産減価償却率"/>
        <xdr:cNvSpPr txBox="1"/>
      </xdr:nvSpPr>
      <xdr:spPr>
        <a:xfrm>
          <a:off x="9277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146702</xdr:rowOff>
    </xdr:from>
    <xdr:ext cx="405111" cy="259045"/>
    <xdr:sp macro="" textlink="">
      <xdr:nvSpPr>
        <xdr:cNvPr id="262" name="n_4mainValue【公営住宅】&#10;有形固定資産減価償却率"/>
        <xdr:cNvSpPr txBox="1"/>
      </xdr:nvSpPr>
      <xdr:spPr>
        <a:xfrm>
          <a:off x="927744" y="1454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3" name="正方形/長方形 26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4" name="正方形/長方形 26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5" name="正方形/長方形 26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6" name="正方形/長方形 26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7" name="正方形/長方形 26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8" name="正方形/長方形 26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9" name="正方形/長方形 26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0" name="正方形/長方形 26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1" name="テキスト ボックス 27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2" name="直線コネクタ 27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3" name="直線コネクタ 27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4" name="テキスト ボックス 27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75" name="直線コネクタ 27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76" name="テキスト ボックス 275"/>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77" name="直線コネクタ 27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78" name="テキスト ボックス 277"/>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9" name="直線コネクタ 27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0" name="テキスト ボックス 279"/>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2" name="テキスト ボックス 281"/>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135530</xdr:rowOff>
    </xdr:from>
    <xdr:to>
      <xdr:col>54</xdr:col>
      <xdr:colOff>189865</xdr:colOff>
      <xdr:row>86</xdr:row>
      <xdr:rowOff>32979</xdr:rowOff>
    </xdr:to>
    <xdr:cxnSp macro="">
      <xdr:nvCxnSpPr>
        <xdr:cNvPr id="284" name="直線コネクタ 283"/>
        <xdr:cNvCxnSpPr/>
      </xdr:nvCxnSpPr>
      <xdr:spPr>
        <a:xfrm flipV="1">
          <a:off x="10476865" y="13680080"/>
          <a:ext cx="0" cy="109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36806</xdr:rowOff>
    </xdr:from>
    <xdr:ext cx="469744" cy="259045"/>
    <xdr:sp macro="" textlink="">
      <xdr:nvSpPr>
        <xdr:cNvPr id="285" name="【公営住宅】&#10;一人当たり面積最小値テキスト"/>
        <xdr:cNvSpPr txBox="1"/>
      </xdr:nvSpPr>
      <xdr:spPr>
        <a:xfrm>
          <a:off x="10515600" y="1478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32979</xdr:rowOff>
    </xdr:from>
    <xdr:to>
      <xdr:col>55</xdr:col>
      <xdr:colOff>88900</xdr:colOff>
      <xdr:row>86</xdr:row>
      <xdr:rowOff>32979</xdr:rowOff>
    </xdr:to>
    <xdr:cxnSp macro="">
      <xdr:nvCxnSpPr>
        <xdr:cNvPr id="286" name="直線コネクタ 285"/>
        <xdr:cNvCxnSpPr/>
      </xdr:nvCxnSpPr>
      <xdr:spPr>
        <a:xfrm>
          <a:off x="10388600" y="14777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82207</xdr:rowOff>
    </xdr:from>
    <xdr:ext cx="534377" cy="259045"/>
    <xdr:sp macro="" textlink="">
      <xdr:nvSpPr>
        <xdr:cNvPr id="287" name="【公営住宅】&#10;一人当たり面積最大値テキスト"/>
        <xdr:cNvSpPr txBox="1"/>
      </xdr:nvSpPr>
      <xdr:spPr>
        <a:xfrm>
          <a:off x="10515600" y="1345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135530</xdr:rowOff>
    </xdr:from>
    <xdr:to>
      <xdr:col>55</xdr:col>
      <xdr:colOff>88900</xdr:colOff>
      <xdr:row>79</xdr:row>
      <xdr:rowOff>135530</xdr:rowOff>
    </xdr:to>
    <xdr:cxnSp macro="">
      <xdr:nvCxnSpPr>
        <xdr:cNvPr id="288" name="直線コネクタ 287"/>
        <xdr:cNvCxnSpPr/>
      </xdr:nvCxnSpPr>
      <xdr:spPr>
        <a:xfrm>
          <a:off x="10388600" y="1368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123471</xdr:rowOff>
    </xdr:from>
    <xdr:ext cx="469744" cy="259045"/>
    <xdr:sp macro="" textlink="">
      <xdr:nvSpPr>
        <xdr:cNvPr id="289" name="【公営住宅】&#10;一人当たり面積平均値テキスト"/>
        <xdr:cNvSpPr txBox="1"/>
      </xdr:nvSpPr>
      <xdr:spPr>
        <a:xfrm>
          <a:off x="10515600" y="145252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100594</xdr:rowOff>
    </xdr:from>
    <xdr:to>
      <xdr:col>55</xdr:col>
      <xdr:colOff>50800</xdr:colOff>
      <xdr:row>86</xdr:row>
      <xdr:rowOff>30744</xdr:rowOff>
    </xdr:to>
    <xdr:sp macro="" textlink="">
      <xdr:nvSpPr>
        <xdr:cNvPr id="290" name="フローチャート: 判断 289"/>
        <xdr:cNvSpPr/>
      </xdr:nvSpPr>
      <xdr:spPr>
        <a:xfrm>
          <a:off x="10426700" y="1467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101828</xdr:rowOff>
    </xdr:from>
    <xdr:to>
      <xdr:col>50</xdr:col>
      <xdr:colOff>165100</xdr:colOff>
      <xdr:row>86</xdr:row>
      <xdr:rowOff>31978</xdr:rowOff>
    </xdr:to>
    <xdr:sp macro="" textlink="">
      <xdr:nvSpPr>
        <xdr:cNvPr id="291" name="フローチャート: 判断 290"/>
        <xdr:cNvSpPr/>
      </xdr:nvSpPr>
      <xdr:spPr>
        <a:xfrm>
          <a:off x="9588500" y="14675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104023</xdr:rowOff>
    </xdr:from>
    <xdr:to>
      <xdr:col>46</xdr:col>
      <xdr:colOff>38100</xdr:colOff>
      <xdr:row>86</xdr:row>
      <xdr:rowOff>34173</xdr:rowOff>
    </xdr:to>
    <xdr:sp macro="" textlink="">
      <xdr:nvSpPr>
        <xdr:cNvPr id="292" name="フローチャート: 判断 291"/>
        <xdr:cNvSpPr/>
      </xdr:nvSpPr>
      <xdr:spPr>
        <a:xfrm>
          <a:off x="8699500" y="1467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104708</xdr:rowOff>
    </xdr:from>
    <xdr:to>
      <xdr:col>41</xdr:col>
      <xdr:colOff>101600</xdr:colOff>
      <xdr:row>86</xdr:row>
      <xdr:rowOff>34858</xdr:rowOff>
    </xdr:to>
    <xdr:sp macro="" textlink="">
      <xdr:nvSpPr>
        <xdr:cNvPr id="293" name="フローチャート: 判断 292"/>
        <xdr:cNvSpPr/>
      </xdr:nvSpPr>
      <xdr:spPr>
        <a:xfrm>
          <a:off x="7810500" y="14677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107635</xdr:rowOff>
    </xdr:from>
    <xdr:to>
      <xdr:col>36</xdr:col>
      <xdr:colOff>165100</xdr:colOff>
      <xdr:row>86</xdr:row>
      <xdr:rowOff>37785</xdr:rowOff>
    </xdr:to>
    <xdr:sp macro="" textlink="">
      <xdr:nvSpPr>
        <xdr:cNvPr id="294" name="フローチャート: 判断 293"/>
        <xdr:cNvSpPr/>
      </xdr:nvSpPr>
      <xdr:spPr>
        <a:xfrm>
          <a:off x="6921500" y="1468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108869</xdr:rowOff>
    </xdr:from>
    <xdr:to>
      <xdr:col>55</xdr:col>
      <xdr:colOff>50800</xdr:colOff>
      <xdr:row>86</xdr:row>
      <xdr:rowOff>39019</xdr:rowOff>
    </xdr:to>
    <xdr:sp macro="" textlink="">
      <xdr:nvSpPr>
        <xdr:cNvPr id="300" name="楕円 299"/>
        <xdr:cNvSpPr/>
      </xdr:nvSpPr>
      <xdr:spPr>
        <a:xfrm>
          <a:off x="10426700" y="1468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79021</xdr:rowOff>
    </xdr:from>
    <xdr:ext cx="469744" cy="259045"/>
    <xdr:sp macro="" textlink="">
      <xdr:nvSpPr>
        <xdr:cNvPr id="301" name="【公営住宅】&#10;一人当たり面積該当値テキスト"/>
        <xdr:cNvSpPr txBox="1"/>
      </xdr:nvSpPr>
      <xdr:spPr>
        <a:xfrm>
          <a:off x="10515600" y="1465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114402</xdr:rowOff>
    </xdr:from>
    <xdr:to>
      <xdr:col>36</xdr:col>
      <xdr:colOff>165100</xdr:colOff>
      <xdr:row>86</xdr:row>
      <xdr:rowOff>44552</xdr:rowOff>
    </xdr:to>
    <xdr:sp macro="" textlink="">
      <xdr:nvSpPr>
        <xdr:cNvPr id="302" name="楕円 301"/>
        <xdr:cNvSpPr/>
      </xdr:nvSpPr>
      <xdr:spPr>
        <a:xfrm>
          <a:off x="6921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48505</xdr:rowOff>
    </xdr:from>
    <xdr:ext cx="469744" cy="259045"/>
    <xdr:sp macro="" textlink="">
      <xdr:nvSpPr>
        <xdr:cNvPr id="303" name="n_1aveValue【公営住宅】&#10;一人当たり面積"/>
        <xdr:cNvSpPr txBox="1"/>
      </xdr:nvSpPr>
      <xdr:spPr>
        <a:xfrm>
          <a:off x="9391727" y="14450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50700</xdr:rowOff>
    </xdr:from>
    <xdr:ext cx="469744" cy="259045"/>
    <xdr:sp macro="" textlink="">
      <xdr:nvSpPr>
        <xdr:cNvPr id="304" name="n_2aveValue【公営住宅】&#10;一人当たり面積"/>
        <xdr:cNvSpPr txBox="1"/>
      </xdr:nvSpPr>
      <xdr:spPr>
        <a:xfrm>
          <a:off x="8515427" y="1445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51385</xdr:rowOff>
    </xdr:from>
    <xdr:ext cx="469744" cy="259045"/>
    <xdr:sp macro="" textlink="">
      <xdr:nvSpPr>
        <xdr:cNvPr id="305" name="n_3aveValue【公営住宅】&#10;一人当たり面積"/>
        <xdr:cNvSpPr txBox="1"/>
      </xdr:nvSpPr>
      <xdr:spPr>
        <a:xfrm>
          <a:off x="7626427" y="1445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54312</xdr:rowOff>
    </xdr:from>
    <xdr:ext cx="469744" cy="259045"/>
    <xdr:sp macro="" textlink="">
      <xdr:nvSpPr>
        <xdr:cNvPr id="306" name="n_4aveValue【公営住宅】&#10;一人当たり面積"/>
        <xdr:cNvSpPr txBox="1"/>
      </xdr:nvSpPr>
      <xdr:spPr>
        <a:xfrm>
          <a:off x="6737427" y="144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35679</xdr:rowOff>
    </xdr:from>
    <xdr:ext cx="469744" cy="259045"/>
    <xdr:sp macro="" textlink="">
      <xdr:nvSpPr>
        <xdr:cNvPr id="307" name="n_4mainValue【公営住宅】&#10;一人当たり面積"/>
        <xdr:cNvSpPr txBox="1"/>
      </xdr:nvSpPr>
      <xdr:spPr>
        <a:xfrm>
          <a:off x="6737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6" name="テキスト ボックス 3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7" name="直線コネクタ 3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18" name="テキスト ボックス 31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19" name="直線コネクタ 31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20" name="テキスト ボックス 31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1" name="直線コネクタ 32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2" name="テキスト ボックス 32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3" name="直線コネクタ 32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4" name="テキスト ボックス 32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5" name="直線コネクタ 32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6" name="テキスト ボックス 32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7" name="直線コネクタ 32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8" name="テキスト ボックス 32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29" name="直線コネクタ 32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30" name="テキスト ボックス 32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1" name="直線コネクタ 33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19050</xdr:rowOff>
    </xdr:from>
    <xdr:to>
      <xdr:col>24</xdr:col>
      <xdr:colOff>62865</xdr:colOff>
      <xdr:row>109</xdr:row>
      <xdr:rowOff>35379</xdr:rowOff>
    </xdr:to>
    <xdr:cxnSp macro="">
      <xdr:nvCxnSpPr>
        <xdr:cNvPr id="333" name="直線コネクタ 332"/>
        <xdr:cNvCxnSpPr/>
      </xdr:nvCxnSpPr>
      <xdr:spPr>
        <a:xfrm flipV="1">
          <a:off x="4634865"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34" name="【港湾・漁港】&#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35" name="直線コネクタ 33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137177</xdr:rowOff>
    </xdr:from>
    <xdr:ext cx="340478" cy="259045"/>
    <xdr:sp macro="" textlink="">
      <xdr:nvSpPr>
        <xdr:cNvPr id="336" name="【港湾・漁港】&#10;有形固定資産減価償却率最大値テキスト"/>
        <xdr:cNvSpPr txBox="1"/>
      </xdr:nvSpPr>
      <xdr:spPr>
        <a:xfrm>
          <a:off x="4673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19050</xdr:rowOff>
    </xdr:from>
    <xdr:to>
      <xdr:col>24</xdr:col>
      <xdr:colOff>152400</xdr:colOff>
      <xdr:row>100</xdr:row>
      <xdr:rowOff>19050</xdr:rowOff>
    </xdr:to>
    <xdr:cxnSp macro="">
      <xdr:nvCxnSpPr>
        <xdr:cNvPr id="337" name="直線コネクタ 336"/>
        <xdr:cNvCxnSpPr/>
      </xdr:nvCxnSpPr>
      <xdr:spPr>
        <a:xfrm>
          <a:off x="4546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72407</xdr:rowOff>
    </xdr:from>
    <xdr:ext cx="405111" cy="259045"/>
    <xdr:sp macro="" textlink="">
      <xdr:nvSpPr>
        <xdr:cNvPr id="338" name="【港湾・漁港】&#10;有形固定資産減価償却率平均値テキスト"/>
        <xdr:cNvSpPr txBox="1"/>
      </xdr:nvSpPr>
      <xdr:spPr>
        <a:xfrm>
          <a:off x="4673600" y="1790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93980</xdr:rowOff>
    </xdr:from>
    <xdr:to>
      <xdr:col>24</xdr:col>
      <xdr:colOff>114300</xdr:colOff>
      <xdr:row>105</xdr:row>
      <xdr:rowOff>24130</xdr:rowOff>
    </xdr:to>
    <xdr:sp macro="" textlink="">
      <xdr:nvSpPr>
        <xdr:cNvPr id="339" name="フローチャート: 判断 338"/>
        <xdr:cNvSpPr/>
      </xdr:nvSpPr>
      <xdr:spPr>
        <a:xfrm>
          <a:off x="45847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95613</xdr:rowOff>
    </xdr:from>
    <xdr:to>
      <xdr:col>20</xdr:col>
      <xdr:colOff>38100</xdr:colOff>
      <xdr:row>105</xdr:row>
      <xdr:rowOff>25763</xdr:rowOff>
    </xdr:to>
    <xdr:sp macro="" textlink="">
      <xdr:nvSpPr>
        <xdr:cNvPr id="340" name="フローチャート: 判断 339"/>
        <xdr:cNvSpPr/>
      </xdr:nvSpPr>
      <xdr:spPr>
        <a:xfrm>
          <a:off x="3746500" y="1792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98879</xdr:rowOff>
    </xdr:from>
    <xdr:to>
      <xdr:col>15</xdr:col>
      <xdr:colOff>101600</xdr:colOff>
      <xdr:row>105</xdr:row>
      <xdr:rowOff>29029</xdr:rowOff>
    </xdr:to>
    <xdr:sp macro="" textlink="">
      <xdr:nvSpPr>
        <xdr:cNvPr id="341" name="フローチャート: 判断 340"/>
        <xdr:cNvSpPr/>
      </xdr:nvSpPr>
      <xdr:spPr>
        <a:xfrm>
          <a:off x="28575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76019</xdr:rowOff>
    </xdr:from>
    <xdr:to>
      <xdr:col>10</xdr:col>
      <xdr:colOff>165100</xdr:colOff>
      <xdr:row>105</xdr:row>
      <xdr:rowOff>6169</xdr:rowOff>
    </xdr:to>
    <xdr:sp macro="" textlink="">
      <xdr:nvSpPr>
        <xdr:cNvPr id="342" name="フローチャート: 判断 341"/>
        <xdr:cNvSpPr/>
      </xdr:nvSpPr>
      <xdr:spPr>
        <a:xfrm>
          <a:off x="1968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62956</xdr:rowOff>
    </xdr:from>
    <xdr:to>
      <xdr:col>6</xdr:col>
      <xdr:colOff>38100</xdr:colOff>
      <xdr:row>104</xdr:row>
      <xdr:rowOff>164556</xdr:rowOff>
    </xdr:to>
    <xdr:sp macro="" textlink="">
      <xdr:nvSpPr>
        <xdr:cNvPr id="343" name="フローチャート: 判断 342"/>
        <xdr:cNvSpPr/>
      </xdr:nvSpPr>
      <xdr:spPr>
        <a:xfrm>
          <a:off x="1079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4" name="テキスト ボックス 34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5" name="テキスト ボックス 34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6" name="テキスト ボックス 34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7" name="テキスト ボックス 34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8" name="テキスト ボックス 34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139700</xdr:rowOff>
    </xdr:from>
    <xdr:to>
      <xdr:col>24</xdr:col>
      <xdr:colOff>114300</xdr:colOff>
      <xdr:row>100</xdr:row>
      <xdr:rowOff>69850</xdr:rowOff>
    </xdr:to>
    <xdr:sp macro="" textlink="">
      <xdr:nvSpPr>
        <xdr:cNvPr id="349" name="楕円 348"/>
        <xdr:cNvSpPr/>
      </xdr:nvSpPr>
      <xdr:spPr>
        <a:xfrm>
          <a:off x="4584700" y="1711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92727</xdr:rowOff>
    </xdr:from>
    <xdr:ext cx="340478" cy="259045"/>
    <xdr:sp macro="" textlink="">
      <xdr:nvSpPr>
        <xdr:cNvPr id="350" name="【港湾・漁港】&#10;有形固定資産減価償却率該当値テキスト"/>
        <xdr:cNvSpPr txBox="1"/>
      </xdr:nvSpPr>
      <xdr:spPr>
        <a:xfrm>
          <a:off x="4673600" y="17066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42290</xdr:rowOff>
    </xdr:from>
    <xdr:ext cx="405111" cy="259045"/>
    <xdr:sp macro="" textlink="">
      <xdr:nvSpPr>
        <xdr:cNvPr id="351" name="n_1aveValue【港湾・漁港】&#10;有形固定資産減価償却率"/>
        <xdr:cNvSpPr txBox="1"/>
      </xdr:nvSpPr>
      <xdr:spPr>
        <a:xfrm>
          <a:off x="3582044" y="1770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45556</xdr:rowOff>
    </xdr:from>
    <xdr:ext cx="405111" cy="259045"/>
    <xdr:sp macro="" textlink="">
      <xdr:nvSpPr>
        <xdr:cNvPr id="352" name="n_2aveValue【港湾・漁港】&#10;有形固定資産減価償却率"/>
        <xdr:cNvSpPr txBox="1"/>
      </xdr:nvSpPr>
      <xdr:spPr>
        <a:xfrm>
          <a:off x="2705744" y="1770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22696</xdr:rowOff>
    </xdr:from>
    <xdr:ext cx="405111" cy="259045"/>
    <xdr:sp macro="" textlink="">
      <xdr:nvSpPr>
        <xdr:cNvPr id="353" name="n_3aveValue【港湾・漁港】&#10;有形固定資産減価償却率"/>
        <xdr:cNvSpPr txBox="1"/>
      </xdr:nvSpPr>
      <xdr:spPr>
        <a:xfrm>
          <a:off x="1816744" y="17682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9633</xdr:rowOff>
    </xdr:from>
    <xdr:ext cx="405111" cy="259045"/>
    <xdr:sp macro="" textlink="">
      <xdr:nvSpPr>
        <xdr:cNvPr id="354" name="n_4aveValue【港湾・漁港】&#10;有形固定資産減価償却率"/>
        <xdr:cNvSpPr txBox="1"/>
      </xdr:nvSpPr>
      <xdr:spPr>
        <a:xfrm>
          <a:off x="927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5" name="正方形/長方形 35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6" name="正方形/長方形 35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7" name="正方形/長方形 35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8" name="正方形/長方形 35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9" name="正方形/長方形 35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0" name="正方形/長方形 35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1" name="正方形/長方形 36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2" name="正方形/長方形 36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3" name="テキスト ボックス 36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4" name="直線コネクタ 36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65" name="直線コネクタ 364"/>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66" name="テキスト ボックス 365"/>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67" name="直線コネクタ 366"/>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68" name="テキスト ボックス 367"/>
        <xdr:cNvSpPr txBox="1"/>
      </xdr:nvSpPr>
      <xdr:spPr>
        <a:xfrm>
          <a:off x="5918428" y="1799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69" name="直線コネクタ 368"/>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0" name="テキスト ボックス 369"/>
        <xdr:cNvSpPr txBox="1"/>
      </xdr:nvSpPr>
      <xdr:spPr>
        <a:xfrm>
          <a:off x="5918428" y="1753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1" name="直線コネクタ 370"/>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72" name="テキスト ボックス 371"/>
        <xdr:cNvSpPr txBox="1"/>
      </xdr:nvSpPr>
      <xdr:spPr>
        <a:xfrm>
          <a:off x="5918428" y="1707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3" name="直線コネクタ 37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74" name="テキスト ボックス 373"/>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5"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132493</xdr:rowOff>
    </xdr:from>
    <xdr:to>
      <xdr:col>54</xdr:col>
      <xdr:colOff>189865</xdr:colOff>
      <xdr:row>108</xdr:row>
      <xdr:rowOff>76166</xdr:rowOff>
    </xdr:to>
    <xdr:cxnSp macro="">
      <xdr:nvCxnSpPr>
        <xdr:cNvPr id="376" name="直線コネクタ 375"/>
        <xdr:cNvCxnSpPr/>
      </xdr:nvCxnSpPr>
      <xdr:spPr>
        <a:xfrm flipV="1">
          <a:off x="10476865" y="17277493"/>
          <a:ext cx="0" cy="1315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79993</xdr:rowOff>
    </xdr:from>
    <xdr:ext cx="313932" cy="259045"/>
    <xdr:sp macro="" textlink="">
      <xdr:nvSpPr>
        <xdr:cNvPr id="377" name="【港湾・漁港】&#10;一人当たり有形固定資産（償却資産）額最小値テキスト"/>
        <xdr:cNvSpPr txBox="1"/>
      </xdr:nvSpPr>
      <xdr:spPr>
        <a:xfrm>
          <a:off x="10515600" y="18596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76166</xdr:rowOff>
    </xdr:from>
    <xdr:to>
      <xdr:col>55</xdr:col>
      <xdr:colOff>88900</xdr:colOff>
      <xdr:row>108</xdr:row>
      <xdr:rowOff>76166</xdr:rowOff>
    </xdr:to>
    <xdr:cxnSp macro="">
      <xdr:nvCxnSpPr>
        <xdr:cNvPr id="378" name="直線コネクタ 377"/>
        <xdr:cNvCxnSpPr/>
      </xdr:nvCxnSpPr>
      <xdr:spPr>
        <a:xfrm>
          <a:off x="10388600" y="18592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79170</xdr:rowOff>
    </xdr:from>
    <xdr:ext cx="690189" cy="259045"/>
    <xdr:sp macro="" textlink="">
      <xdr:nvSpPr>
        <xdr:cNvPr id="379" name="【港湾・漁港】&#10;一人当たり有形固定資産（償却資産）額最大値テキスト"/>
        <xdr:cNvSpPr txBox="1"/>
      </xdr:nvSpPr>
      <xdr:spPr>
        <a:xfrm>
          <a:off x="10515600" y="170527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2,876,876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132493</xdr:rowOff>
    </xdr:from>
    <xdr:to>
      <xdr:col>55</xdr:col>
      <xdr:colOff>88900</xdr:colOff>
      <xdr:row>100</xdr:row>
      <xdr:rowOff>132493</xdr:rowOff>
    </xdr:to>
    <xdr:cxnSp macro="">
      <xdr:nvCxnSpPr>
        <xdr:cNvPr id="380" name="直線コネクタ 379"/>
        <xdr:cNvCxnSpPr/>
      </xdr:nvCxnSpPr>
      <xdr:spPr>
        <a:xfrm>
          <a:off x="10388600" y="17277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62927</xdr:rowOff>
    </xdr:from>
    <xdr:ext cx="599010" cy="259045"/>
    <xdr:sp macro="" textlink="">
      <xdr:nvSpPr>
        <xdr:cNvPr id="381" name="【港湾・漁港】&#10;一人当たり有形固定資産（償却資産）額平均値テキスト"/>
        <xdr:cNvSpPr txBox="1"/>
      </xdr:nvSpPr>
      <xdr:spPr>
        <a:xfrm>
          <a:off x="10515600" y="182366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40050</xdr:rowOff>
    </xdr:from>
    <xdr:to>
      <xdr:col>55</xdr:col>
      <xdr:colOff>50800</xdr:colOff>
      <xdr:row>107</xdr:row>
      <xdr:rowOff>141650</xdr:rowOff>
    </xdr:to>
    <xdr:sp macro="" textlink="">
      <xdr:nvSpPr>
        <xdr:cNvPr id="382" name="フローチャート: 判断 381"/>
        <xdr:cNvSpPr/>
      </xdr:nvSpPr>
      <xdr:spPr>
        <a:xfrm>
          <a:off x="10426700" y="1838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33503</xdr:rowOff>
    </xdr:from>
    <xdr:to>
      <xdr:col>50</xdr:col>
      <xdr:colOff>165100</xdr:colOff>
      <xdr:row>107</xdr:row>
      <xdr:rowOff>135103</xdr:rowOff>
    </xdr:to>
    <xdr:sp macro="" textlink="">
      <xdr:nvSpPr>
        <xdr:cNvPr id="383" name="フローチャート: 判断 382"/>
        <xdr:cNvSpPr/>
      </xdr:nvSpPr>
      <xdr:spPr>
        <a:xfrm>
          <a:off x="9588500" y="18378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51223</xdr:rowOff>
    </xdr:from>
    <xdr:to>
      <xdr:col>46</xdr:col>
      <xdr:colOff>38100</xdr:colOff>
      <xdr:row>107</xdr:row>
      <xdr:rowOff>152823</xdr:rowOff>
    </xdr:to>
    <xdr:sp macro="" textlink="">
      <xdr:nvSpPr>
        <xdr:cNvPr id="384" name="フローチャート: 判断 383"/>
        <xdr:cNvSpPr/>
      </xdr:nvSpPr>
      <xdr:spPr>
        <a:xfrm>
          <a:off x="8699500" y="1839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51839</xdr:rowOff>
    </xdr:from>
    <xdr:to>
      <xdr:col>41</xdr:col>
      <xdr:colOff>101600</xdr:colOff>
      <xdr:row>107</xdr:row>
      <xdr:rowOff>153439</xdr:rowOff>
    </xdr:to>
    <xdr:sp macro="" textlink="">
      <xdr:nvSpPr>
        <xdr:cNvPr id="385" name="フローチャート: 判断 384"/>
        <xdr:cNvSpPr/>
      </xdr:nvSpPr>
      <xdr:spPr>
        <a:xfrm>
          <a:off x="7810500" y="1839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90278</xdr:rowOff>
    </xdr:from>
    <xdr:to>
      <xdr:col>36</xdr:col>
      <xdr:colOff>165100</xdr:colOff>
      <xdr:row>108</xdr:row>
      <xdr:rowOff>20428</xdr:rowOff>
    </xdr:to>
    <xdr:sp macro="" textlink="">
      <xdr:nvSpPr>
        <xdr:cNvPr id="386" name="フローチャート: 判断 385"/>
        <xdr:cNvSpPr/>
      </xdr:nvSpPr>
      <xdr:spPr>
        <a:xfrm>
          <a:off x="6921500" y="184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7" name="テキスト ボックス 3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8" name="テキスト ボックス 3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9" name="テキスト ボックス 3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0" name="テキスト ボックス 3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1" name="テキスト ボックス 3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23847</xdr:rowOff>
    </xdr:from>
    <xdr:to>
      <xdr:col>55</xdr:col>
      <xdr:colOff>50800</xdr:colOff>
      <xdr:row>108</xdr:row>
      <xdr:rowOff>125447</xdr:rowOff>
    </xdr:to>
    <xdr:sp macro="" textlink="">
      <xdr:nvSpPr>
        <xdr:cNvPr id="392" name="楕円 391"/>
        <xdr:cNvSpPr/>
      </xdr:nvSpPr>
      <xdr:spPr>
        <a:xfrm>
          <a:off x="10426700" y="1854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110224</xdr:rowOff>
    </xdr:from>
    <xdr:ext cx="469744" cy="259045"/>
    <xdr:sp macro="" textlink="">
      <xdr:nvSpPr>
        <xdr:cNvPr id="393" name="【港湾・漁港】&#10;一人当たり有形固定資産（償却資産）額該当値テキスト"/>
        <xdr:cNvSpPr txBox="1"/>
      </xdr:nvSpPr>
      <xdr:spPr>
        <a:xfrm>
          <a:off x="10515600" y="18455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151630</xdr:rowOff>
    </xdr:from>
    <xdr:ext cx="599010" cy="259045"/>
    <xdr:sp macro="" textlink="">
      <xdr:nvSpPr>
        <xdr:cNvPr id="394" name="n_1aveValue【港湾・漁港】&#10;一人当たり有形固定資産（償却資産）額"/>
        <xdr:cNvSpPr txBox="1"/>
      </xdr:nvSpPr>
      <xdr:spPr>
        <a:xfrm>
          <a:off x="9327095" y="18153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169350</xdr:rowOff>
    </xdr:from>
    <xdr:ext cx="599010" cy="259045"/>
    <xdr:sp macro="" textlink="">
      <xdr:nvSpPr>
        <xdr:cNvPr id="395" name="n_2aveValue【港湾・漁港】&#10;一人当たり有形固定資産（償却資産）額"/>
        <xdr:cNvSpPr txBox="1"/>
      </xdr:nvSpPr>
      <xdr:spPr>
        <a:xfrm>
          <a:off x="8450795" y="1817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169966</xdr:rowOff>
    </xdr:from>
    <xdr:ext cx="599010" cy="259045"/>
    <xdr:sp macro="" textlink="">
      <xdr:nvSpPr>
        <xdr:cNvPr id="396" name="n_3aveValue【港湾・漁港】&#10;一人当たり有形固定資産（償却資産）額"/>
        <xdr:cNvSpPr txBox="1"/>
      </xdr:nvSpPr>
      <xdr:spPr>
        <a:xfrm>
          <a:off x="7561795" y="18172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106</xdr:row>
      <xdr:rowOff>36955</xdr:rowOff>
    </xdr:from>
    <xdr:ext cx="599010" cy="259045"/>
    <xdr:sp macro="" textlink="">
      <xdr:nvSpPr>
        <xdr:cNvPr id="397" name="n_4aveValue【港湾・漁港】&#10;一人当たり有形固定資産（償却資産）額"/>
        <xdr:cNvSpPr txBox="1"/>
      </xdr:nvSpPr>
      <xdr:spPr>
        <a:xfrm>
          <a:off x="6672795" y="1821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6" name="テキスト ボックス 40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7" name="直線コネクタ 40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8" name="テキスト ボックス 40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9" name="直線コネクタ 40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0" name="テキスト ボックス 409"/>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1" name="直線コネクタ 41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2" name="テキスト ボックス 41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3" name="直線コネクタ 41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4" name="テキスト ボックス 41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5" name="直線コネクタ 41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6" name="テキスト ボックス 41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7" name="直線コネクタ 41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8" name="テキスト ボックス 417"/>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0" name="テキスト ボックス 419"/>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xdr:rowOff>
    </xdr:from>
    <xdr:to>
      <xdr:col>85</xdr:col>
      <xdr:colOff>126364</xdr:colOff>
      <xdr:row>42</xdr:row>
      <xdr:rowOff>38100</xdr:rowOff>
    </xdr:to>
    <xdr:cxnSp macro="">
      <xdr:nvCxnSpPr>
        <xdr:cNvPr id="422" name="直線コネクタ 421"/>
        <xdr:cNvCxnSpPr/>
      </xdr:nvCxnSpPr>
      <xdr:spPr>
        <a:xfrm flipV="1">
          <a:off x="16318864" y="5663565"/>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3"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4" name="直線コネクタ 423"/>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123842</xdr:rowOff>
    </xdr:from>
    <xdr:ext cx="405111" cy="259045"/>
    <xdr:sp macro="" textlink="">
      <xdr:nvSpPr>
        <xdr:cNvPr id="425" name="【認定こども園・幼稚園・保育所】&#10;有形固定資産減価償却率最大値テキスト"/>
        <xdr:cNvSpPr txBox="1"/>
      </xdr:nvSpPr>
      <xdr:spPr>
        <a:xfrm>
          <a:off x="16357600" y="5438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xdr:rowOff>
    </xdr:from>
    <xdr:to>
      <xdr:col>86</xdr:col>
      <xdr:colOff>25400</xdr:colOff>
      <xdr:row>33</xdr:row>
      <xdr:rowOff>5715</xdr:rowOff>
    </xdr:to>
    <xdr:cxnSp macro="">
      <xdr:nvCxnSpPr>
        <xdr:cNvPr id="426" name="直線コネクタ 425"/>
        <xdr:cNvCxnSpPr/>
      </xdr:nvCxnSpPr>
      <xdr:spPr>
        <a:xfrm>
          <a:off x="16230600" y="566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7" name="【認定こども園・幼稚園・保育所】&#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8" name="フローチャート: 判断 427"/>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10160</xdr:rowOff>
    </xdr:from>
    <xdr:to>
      <xdr:col>81</xdr:col>
      <xdr:colOff>101600</xdr:colOff>
      <xdr:row>37</xdr:row>
      <xdr:rowOff>111760</xdr:rowOff>
    </xdr:to>
    <xdr:sp macro="" textlink="">
      <xdr:nvSpPr>
        <xdr:cNvPr id="429" name="フローチャート: 判断 428"/>
        <xdr:cNvSpPr/>
      </xdr:nvSpPr>
      <xdr:spPr>
        <a:xfrm>
          <a:off x="15430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430" name="フローチャート: 判断 429"/>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80645</xdr:rowOff>
    </xdr:from>
    <xdr:to>
      <xdr:col>72</xdr:col>
      <xdr:colOff>38100</xdr:colOff>
      <xdr:row>38</xdr:row>
      <xdr:rowOff>10795</xdr:rowOff>
    </xdr:to>
    <xdr:sp macro="" textlink="">
      <xdr:nvSpPr>
        <xdr:cNvPr id="431" name="フローチャート: 判断 430"/>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101600</xdr:rowOff>
    </xdr:from>
    <xdr:to>
      <xdr:col>67</xdr:col>
      <xdr:colOff>101600</xdr:colOff>
      <xdr:row>38</xdr:row>
      <xdr:rowOff>31750</xdr:rowOff>
    </xdr:to>
    <xdr:sp macro="" textlink="">
      <xdr:nvSpPr>
        <xdr:cNvPr id="432" name="フローチャート: 判断 431"/>
        <xdr:cNvSpPr/>
      </xdr:nvSpPr>
      <xdr:spPr>
        <a:xfrm>
          <a:off x="12763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90170</xdr:rowOff>
    </xdr:from>
    <xdr:to>
      <xdr:col>85</xdr:col>
      <xdr:colOff>177800</xdr:colOff>
      <xdr:row>39</xdr:row>
      <xdr:rowOff>20320</xdr:rowOff>
    </xdr:to>
    <xdr:sp macro="" textlink="">
      <xdr:nvSpPr>
        <xdr:cNvPr id="438" name="楕円 437"/>
        <xdr:cNvSpPr/>
      </xdr:nvSpPr>
      <xdr:spPr>
        <a:xfrm>
          <a:off x="162687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68597</xdr:rowOff>
    </xdr:from>
    <xdr:ext cx="405111" cy="259045"/>
    <xdr:sp macro="" textlink="">
      <xdr:nvSpPr>
        <xdr:cNvPr id="439" name="【認定こども園・幼稚園・保育所】&#10;有形固定資産減価償却率該当値テキスト"/>
        <xdr:cNvSpPr txBox="1"/>
      </xdr:nvSpPr>
      <xdr:spPr>
        <a:xfrm>
          <a:off x="16357600"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34925</xdr:rowOff>
    </xdr:from>
    <xdr:to>
      <xdr:col>67</xdr:col>
      <xdr:colOff>101600</xdr:colOff>
      <xdr:row>37</xdr:row>
      <xdr:rowOff>136525</xdr:rowOff>
    </xdr:to>
    <xdr:sp macro="" textlink="">
      <xdr:nvSpPr>
        <xdr:cNvPr id="440" name="楕円 439"/>
        <xdr:cNvSpPr/>
      </xdr:nvSpPr>
      <xdr:spPr>
        <a:xfrm>
          <a:off x="12763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128287</xdr:rowOff>
    </xdr:from>
    <xdr:ext cx="405111" cy="259045"/>
    <xdr:sp macro="" textlink="">
      <xdr:nvSpPr>
        <xdr:cNvPr id="441" name="n_1aveValue【認定こども園・幼稚園・保育所】&#10;有形固定資産減価償却率"/>
        <xdr:cNvSpPr txBox="1"/>
      </xdr:nvSpPr>
      <xdr:spPr>
        <a:xfrm>
          <a:off x="152660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442" name="n_2aveValue【認定こども園・幼稚園・保育所】&#10;有形固定資産減価償却率"/>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27322</xdr:rowOff>
    </xdr:from>
    <xdr:ext cx="405111" cy="259045"/>
    <xdr:sp macro="" textlink="">
      <xdr:nvSpPr>
        <xdr:cNvPr id="443" name="n_3aveValue【認定こども園・幼稚園・保育所】&#10;有形固定資産減価償却率"/>
        <xdr:cNvSpPr txBox="1"/>
      </xdr:nvSpPr>
      <xdr:spPr>
        <a:xfrm>
          <a:off x="13500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22877</xdr:rowOff>
    </xdr:from>
    <xdr:ext cx="405111" cy="259045"/>
    <xdr:sp macro="" textlink="">
      <xdr:nvSpPr>
        <xdr:cNvPr id="444" name="n_4aveValue【認定こども園・幼稚園・保育所】&#10;有形固定資産減価償却率"/>
        <xdr:cNvSpPr txBox="1"/>
      </xdr:nvSpPr>
      <xdr:spPr>
        <a:xfrm>
          <a:off x="12611744"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153052</xdr:rowOff>
    </xdr:from>
    <xdr:ext cx="405111" cy="259045"/>
    <xdr:sp macro="" textlink="">
      <xdr:nvSpPr>
        <xdr:cNvPr id="445" name="n_4mainValue【認定こども園・幼稚園・保育所】&#10;有形固定資産減価償却率"/>
        <xdr:cNvSpPr txBox="1"/>
      </xdr:nvSpPr>
      <xdr:spPr>
        <a:xfrm>
          <a:off x="126117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6" name="正方形/長方形 4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7" name="正方形/長方形 4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8" name="正方形/長方形 4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9" name="正方形/長方形 4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0" name="正方形/長方形 4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1" name="正方形/長方形 4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2" name="正方形/長方形 4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3" name="正方形/長方形 4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4" name="テキスト ボックス 4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5" name="直線コネクタ 4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6" name="直線コネクタ 4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57" name="テキスト ボックス 45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58" name="直線コネクタ 4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59" name="テキスト ボックス 45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0" name="直線コネクタ 4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1" name="テキスト ボックス 46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2" name="直線コネクタ 4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3" name="テキスト ボックス 46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4" name="直線コネクタ 4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5" name="テキスト ボックス 46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119634</xdr:rowOff>
    </xdr:to>
    <xdr:cxnSp macro="">
      <xdr:nvCxnSpPr>
        <xdr:cNvPr id="467" name="直線コネクタ 466"/>
        <xdr:cNvCxnSpPr/>
      </xdr:nvCxnSpPr>
      <xdr:spPr>
        <a:xfrm flipV="1">
          <a:off x="22160864" y="587349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68"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69" name="直線コネクタ 468"/>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470" name="【認定こども園・幼稚園・保育所】&#10;一人当たり面積最大値テキスト"/>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471" name="直線コネクタ 470"/>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166133</xdr:rowOff>
    </xdr:from>
    <xdr:ext cx="469744" cy="259045"/>
    <xdr:sp macro="" textlink="">
      <xdr:nvSpPr>
        <xdr:cNvPr id="472" name="【認定こども園・幼稚園・保育所】&#10;一人当たり面積平均値テキスト"/>
        <xdr:cNvSpPr txBox="1"/>
      </xdr:nvSpPr>
      <xdr:spPr>
        <a:xfrm>
          <a:off x="22199600" y="6681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16256</xdr:rowOff>
    </xdr:from>
    <xdr:to>
      <xdr:col>116</xdr:col>
      <xdr:colOff>114300</xdr:colOff>
      <xdr:row>39</xdr:row>
      <xdr:rowOff>117856</xdr:rowOff>
    </xdr:to>
    <xdr:sp macro="" textlink="">
      <xdr:nvSpPr>
        <xdr:cNvPr id="473" name="フローチャート: 判断 472"/>
        <xdr:cNvSpPr/>
      </xdr:nvSpPr>
      <xdr:spPr>
        <a:xfrm>
          <a:off x="22110700" y="670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4826</xdr:rowOff>
    </xdr:from>
    <xdr:to>
      <xdr:col>112</xdr:col>
      <xdr:colOff>38100</xdr:colOff>
      <xdr:row>39</xdr:row>
      <xdr:rowOff>106426</xdr:rowOff>
    </xdr:to>
    <xdr:sp macro="" textlink="">
      <xdr:nvSpPr>
        <xdr:cNvPr id="474" name="フローチャート: 判断 473"/>
        <xdr:cNvSpPr/>
      </xdr:nvSpPr>
      <xdr:spPr>
        <a:xfrm>
          <a:off x="21272500" y="669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2540</xdr:rowOff>
    </xdr:from>
    <xdr:to>
      <xdr:col>107</xdr:col>
      <xdr:colOff>101600</xdr:colOff>
      <xdr:row>39</xdr:row>
      <xdr:rowOff>104140</xdr:rowOff>
    </xdr:to>
    <xdr:sp macro="" textlink="">
      <xdr:nvSpPr>
        <xdr:cNvPr id="475" name="フローチャート: 判断 474"/>
        <xdr:cNvSpPr/>
      </xdr:nvSpPr>
      <xdr:spPr>
        <a:xfrm>
          <a:off x="20383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23114</xdr:rowOff>
    </xdr:from>
    <xdr:to>
      <xdr:col>102</xdr:col>
      <xdr:colOff>165100</xdr:colOff>
      <xdr:row>39</xdr:row>
      <xdr:rowOff>124714</xdr:rowOff>
    </xdr:to>
    <xdr:sp macro="" textlink="">
      <xdr:nvSpPr>
        <xdr:cNvPr id="476" name="フローチャート: 判断 475"/>
        <xdr:cNvSpPr/>
      </xdr:nvSpPr>
      <xdr:spPr>
        <a:xfrm>
          <a:off x="19494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13970</xdr:rowOff>
    </xdr:from>
    <xdr:to>
      <xdr:col>98</xdr:col>
      <xdr:colOff>38100</xdr:colOff>
      <xdr:row>39</xdr:row>
      <xdr:rowOff>115570</xdr:rowOff>
    </xdr:to>
    <xdr:sp macro="" textlink="">
      <xdr:nvSpPr>
        <xdr:cNvPr id="477" name="フローチャート: 判断 476"/>
        <xdr:cNvSpPr/>
      </xdr:nvSpPr>
      <xdr:spPr>
        <a:xfrm>
          <a:off x="18605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8" name="テキスト ボックス 4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9" name="テキスト ボックス 4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0" name="テキスト ボックス 4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1" name="テキスト ボックス 4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2" name="テキスト ボックス 4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84836</xdr:rowOff>
    </xdr:from>
    <xdr:to>
      <xdr:col>116</xdr:col>
      <xdr:colOff>114300</xdr:colOff>
      <xdr:row>38</xdr:row>
      <xdr:rowOff>14986</xdr:rowOff>
    </xdr:to>
    <xdr:sp macro="" textlink="">
      <xdr:nvSpPr>
        <xdr:cNvPr id="483" name="楕円 482"/>
        <xdr:cNvSpPr/>
      </xdr:nvSpPr>
      <xdr:spPr>
        <a:xfrm>
          <a:off x="22110700" y="642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107713</xdr:rowOff>
    </xdr:from>
    <xdr:ext cx="469744" cy="259045"/>
    <xdr:sp macro="" textlink="">
      <xdr:nvSpPr>
        <xdr:cNvPr id="484" name="【認定こども園・幼稚園・保育所】&#10;一人当たり面積該当値テキスト"/>
        <xdr:cNvSpPr txBox="1"/>
      </xdr:nvSpPr>
      <xdr:spPr>
        <a:xfrm>
          <a:off x="22199600" y="627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45974</xdr:rowOff>
    </xdr:from>
    <xdr:to>
      <xdr:col>98</xdr:col>
      <xdr:colOff>38100</xdr:colOff>
      <xdr:row>38</xdr:row>
      <xdr:rowOff>147574</xdr:rowOff>
    </xdr:to>
    <xdr:sp macro="" textlink="">
      <xdr:nvSpPr>
        <xdr:cNvPr id="485" name="楕円 484"/>
        <xdr:cNvSpPr/>
      </xdr:nvSpPr>
      <xdr:spPr>
        <a:xfrm>
          <a:off x="18605500" y="656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122953</xdr:rowOff>
    </xdr:from>
    <xdr:ext cx="469744" cy="259045"/>
    <xdr:sp macro="" textlink="">
      <xdr:nvSpPr>
        <xdr:cNvPr id="486" name="n_1aveValue【認定こども園・幼稚園・保育所】&#10;一人当たり面積"/>
        <xdr:cNvSpPr txBox="1"/>
      </xdr:nvSpPr>
      <xdr:spPr>
        <a:xfrm>
          <a:off x="21075727" y="646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120667</xdr:rowOff>
    </xdr:from>
    <xdr:ext cx="469744" cy="259045"/>
    <xdr:sp macro="" textlink="">
      <xdr:nvSpPr>
        <xdr:cNvPr id="487" name="n_2aveValue【認定こども園・幼稚園・保育所】&#10;一人当たり面積"/>
        <xdr:cNvSpPr txBox="1"/>
      </xdr:nvSpPr>
      <xdr:spPr>
        <a:xfrm>
          <a:off x="20199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141241</xdr:rowOff>
    </xdr:from>
    <xdr:ext cx="469744" cy="259045"/>
    <xdr:sp macro="" textlink="">
      <xdr:nvSpPr>
        <xdr:cNvPr id="488" name="n_3aveValue【認定こども園・幼稚園・保育所】&#10;一人当たり面積"/>
        <xdr:cNvSpPr txBox="1"/>
      </xdr:nvSpPr>
      <xdr:spPr>
        <a:xfrm>
          <a:off x="19310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106697</xdr:rowOff>
    </xdr:from>
    <xdr:ext cx="469744" cy="259045"/>
    <xdr:sp macro="" textlink="">
      <xdr:nvSpPr>
        <xdr:cNvPr id="489" name="n_4aveValue【認定こども園・幼稚園・保育所】&#10;一人当たり面積"/>
        <xdr:cNvSpPr txBox="1"/>
      </xdr:nvSpPr>
      <xdr:spPr>
        <a:xfrm>
          <a:off x="184214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164101</xdr:rowOff>
    </xdr:from>
    <xdr:ext cx="469744" cy="259045"/>
    <xdr:sp macro="" textlink="">
      <xdr:nvSpPr>
        <xdr:cNvPr id="490" name="n_4mainValue【認定こども園・幼稚園・保育所】&#10;一人当たり面積"/>
        <xdr:cNvSpPr txBox="1"/>
      </xdr:nvSpPr>
      <xdr:spPr>
        <a:xfrm>
          <a:off x="18421427" y="633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1" name="正方形/長方形 49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2" name="正方形/長方形 49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3" name="正方形/長方形 49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4" name="正方形/長方形 49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5" name="正方形/長方形 49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6" name="正方形/長方形 49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7" name="正方形/長方形 49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8" name="正方形/長方形 49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9" name="テキスト ボックス 49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0" name="直線コネクタ 49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01" name="テキスト ボックス 50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2" name="直線コネクタ 5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03" name="テキスト ボックス 50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4" name="直線コネクタ 5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5" name="テキスト ボックス 5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6" name="直線コネクタ 5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7" name="テキスト ボックス 5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8" name="直線コネクタ 5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9" name="テキスト ボックス 5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0" name="直線コネクタ 5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1" name="テキスト ボックス 5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13" name="テキスト ボックス 51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139065</xdr:rowOff>
    </xdr:from>
    <xdr:to>
      <xdr:col>85</xdr:col>
      <xdr:colOff>126364</xdr:colOff>
      <xdr:row>63</xdr:row>
      <xdr:rowOff>26670</xdr:rowOff>
    </xdr:to>
    <xdr:cxnSp macro="">
      <xdr:nvCxnSpPr>
        <xdr:cNvPr id="515" name="直線コネクタ 514"/>
        <xdr:cNvCxnSpPr/>
      </xdr:nvCxnSpPr>
      <xdr:spPr>
        <a:xfrm flipV="1">
          <a:off x="16318864" y="9740265"/>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30497</xdr:rowOff>
    </xdr:from>
    <xdr:ext cx="405111" cy="259045"/>
    <xdr:sp macro="" textlink="">
      <xdr:nvSpPr>
        <xdr:cNvPr id="516" name="【学校施設】&#10;有形固定資産減価償却率最小値テキスト"/>
        <xdr:cNvSpPr txBox="1"/>
      </xdr:nvSpPr>
      <xdr:spPr>
        <a:xfrm>
          <a:off x="16357600"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26670</xdr:rowOff>
    </xdr:from>
    <xdr:to>
      <xdr:col>86</xdr:col>
      <xdr:colOff>25400</xdr:colOff>
      <xdr:row>63</xdr:row>
      <xdr:rowOff>26670</xdr:rowOff>
    </xdr:to>
    <xdr:cxnSp macro="">
      <xdr:nvCxnSpPr>
        <xdr:cNvPr id="517" name="直線コネクタ 516"/>
        <xdr:cNvCxnSpPr/>
      </xdr:nvCxnSpPr>
      <xdr:spPr>
        <a:xfrm>
          <a:off x="16230600" y="1082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85742</xdr:rowOff>
    </xdr:from>
    <xdr:ext cx="405111" cy="259045"/>
    <xdr:sp macro="" textlink="">
      <xdr:nvSpPr>
        <xdr:cNvPr id="518" name="【学校施設】&#10;有形固定資産減価償却率最大値テキスト"/>
        <xdr:cNvSpPr txBox="1"/>
      </xdr:nvSpPr>
      <xdr:spPr>
        <a:xfrm>
          <a:off x="16357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139065</xdr:rowOff>
    </xdr:from>
    <xdr:to>
      <xdr:col>86</xdr:col>
      <xdr:colOff>25400</xdr:colOff>
      <xdr:row>56</xdr:row>
      <xdr:rowOff>139065</xdr:rowOff>
    </xdr:to>
    <xdr:cxnSp macro="">
      <xdr:nvCxnSpPr>
        <xdr:cNvPr id="519" name="直線コネクタ 518"/>
        <xdr:cNvCxnSpPr/>
      </xdr:nvCxnSpPr>
      <xdr:spPr>
        <a:xfrm>
          <a:off x="16230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20"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21" name="フローチャート: 判断 520"/>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128270</xdr:rowOff>
    </xdr:from>
    <xdr:to>
      <xdr:col>81</xdr:col>
      <xdr:colOff>101600</xdr:colOff>
      <xdr:row>60</xdr:row>
      <xdr:rowOff>58420</xdr:rowOff>
    </xdr:to>
    <xdr:sp macro="" textlink="">
      <xdr:nvSpPr>
        <xdr:cNvPr id="522" name="フローチャート: 判断 521"/>
        <xdr:cNvSpPr/>
      </xdr:nvSpPr>
      <xdr:spPr>
        <a:xfrm>
          <a:off x="15430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122555</xdr:rowOff>
    </xdr:from>
    <xdr:to>
      <xdr:col>76</xdr:col>
      <xdr:colOff>165100</xdr:colOff>
      <xdr:row>60</xdr:row>
      <xdr:rowOff>52705</xdr:rowOff>
    </xdr:to>
    <xdr:sp macro="" textlink="">
      <xdr:nvSpPr>
        <xdr:cNvPr id="523" name="フローチャート: 判断 522"/>
        <xdr:cNvSpPr/>
      </xdr:nvSpPr>
      <xdr:spPr>
        <a:xfrm>
          <a:off x="14541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111125</xdr:rowOff>
    </xdr:from>
    <xdr:to>
      <xdr:col>72</xdr:col>
      <xdr:colOff>38100</xdr:colOff>
      <xdr:row>60</xdr:row>
      <xdr:rowOff>41275</xdr:rowOff>
    </xdr:to>
    <xdr:sp macro="" textlink="">
      <xdr:nvSpPr>
        <xdr:cNvPr id="524" name="フローチャート: 判断 523"/>
        <xdr:cNvSpPr/>
      </xdr:nvSpPr>
      <xdr:spPr>
        <a:xfrm>
          <a:off x="13652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88265</xdr:rowOff>
    </xdr:from>
    <xdr:to>
      <xdr:col>67</xdr:col>
      <xdr:colOff>101600</xdr:colOff>
      <xdr:row>60</xdr:row>
      <xdr:rowOff>18415</xdr:rowOff>
    </xdr:to>
    <xdr:sp macro="" textlink="">
      <xdr:nvSpPr>
        <xdr:cNvPr id="525" name="フローチャート: 判断 524"/>
        <xdr:cNvSpPr/>
      </xdr:nvSpPr>
      <xdr:spPr>
        <a:xfrm>
          <a:off x="12763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6" name="テキスト ボックス 5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7" name="テキスト ボックス 5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28" name="テキスト ボックス 5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29" name="テキスト ボックス 5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0" name="テキスト ボックス 5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168275</xdr:rowOff>
    </xdr:from>
    <xdr:to>
      <xdr:col>85</xdr:col>
      <xdr:colOff>177800</xdr:colOff>
      <xdr:row>61</xdr:row>
      <xdr:rowOff>98425</xdr:rowOff>
    </xdr:to>
    <xdr:sp macro="" textlink="">
      <xdr:nvSpPr>
        <xdr:cNvPr id="531" name="楕円 530"/>
        <xdr:cNvSpPr/>
      </xdr:nvSpPr>
      <xdr:spPr>
        <a:xfrm>
          <a:off x="16268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146702</xdr:rowOff>
    </xdr:from>
    <xdr:ext cx="405111" cy="259045"/>
    <xdr:sp macro="" textlink="">
      <xdr:nvSpPr>
        <xdr:cNvPr id="532" name="【学校施設】&#10;有形固定資産減価償却率該当値テキスト"/>
        <xdr:cNvSpPr txBox="1"/>
      </xdr:nvSpPr>
      <xdr:spPr>
        <a:xfrm>
          <a:off x="16357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60</xdr:row>
      <xdr:rowOff>76835</xdr:rowOff>
    </xdr:from>
    <xdr:to>
      <xdr:col>67</xdr:col>
      <xdr:colOff>101600</xdr:colOff>
      <xdr:row>61</xdr:row>
      <xdr:rowOff>6985</xdr:rowOff>
    </xdr:to>
    <xdr:sp macro="" textlink="">
      <xdr:nvSpPr>
        <xdr:cNvPr id="533" name="楕円 532"/>
        <xdr:cNvSpPr/>
      </xdr:nvSpPr>
      <xdr:spPr>
        <a:xfrm>
          <a:off x="12763500" y="10363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74947</xdr:rowOff>
    </xdr:from>
    <xdr:ext cx="405111" cy="259045"/>
    <xdr:sp macro="" textlink="">
      <xdr:nvSpPr>
        <xdr:cNvPr id="534" name="n_1aveValue【学校施設】&#10;有形固定資産減価償却率"/>
        <xdr:cNvSpPr txBox="1"/>
      </xdr:nvSpPr>
      <xdr:spPr>
        <a:xfrm>
          <a:off x="15266044" y="1001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69232</xdr:rowOff>
    </xdr:from>
    <xdr:ext cx="405111" cy="259045"/>
    <xdr:sp macro="" textlink="">
      <xdr:nvSpPr>
        <xdr:cNvPr id="535" name="n_2aveValue【学校施設】&#10;有形固定資産減価償却率"/>
        <xdr:cNvSpPr txBox="1"/>
      </xdr:nvSpPr>
      <xdr:spPr>
        <a:xfrm>
          <a:off x="14389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57802</xdr:rowOff>
    </xdr:from>
    <xdr:ext cx="405111" cy="259045"/>
    <xdr:sp macro="" textlink="">
      <xdr:nvSpPr>
        <xdr:cNvPr id="536" name="n_3aveValue【学校施設】&#10;有形固定資産減価償却率"/>
        <xdr:cNvSpPr txBox="1"/>
      </xdr:nvSpPr>
      <xdr:spPr>
        <a:xfrm>
          <a:off x="13500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34942</xdr:rowOff>
    </xdr:from>
    <xdr:ext cx="405111" cy="259045"/>
    <xdr:sp macro="" textlink="">
      <xdr:nvSpPr>
        <xdr:cNvPr id="537" name="n_4aveValue【学校施設】&#10;有形固定資産減価償却率"/>
        <xdr:cNvSpPr txBox="1"/>
      </xdr:nvSpPr>
      <xdr:spPr>
        <a:xfrm>
          <a:off x="12611744" y="9979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169562</xdr:rowOff>
    </xdr:from>
    <xdr:ext cx="405111" cy="259045"/>
    <xdr:sp macro="" textlink="">
      <xdr:nvSpPr>
        <xdr:cNvPr id="538" name="n_4mainValue【学校施設】&#10;有形固定資産減価償却率"/>
        <xdr:cNvSpPr txBox="1"/>
      </xdr:nvSpPr>
      <xdr:spPr>
        <a:xfrm>
          <a:off x="12611744" y="1045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9" name="正方形/長方形 53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0" name="正方形/長方形 53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1" name="正方形/長方形 54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2" name="正方形/長方形 54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3" name="正方形/長方形 54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4" name="正方形/長方形 54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5" name="正方形/長方形 54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6" name="正方形/長方形 54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7" name="テキスト ボックス 54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8" name="直線コネクタ 54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60" name="テキスト ボックス 559"/>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78486</xdr:rowOff>
    </xdr:from>
    <xdr:to>
      <xdr:col>116</xdr:col>
      <xdr:colOff>62864</xdr:colOff>
      <xdr:row>62</xdr:row>
      <xdr:rowOff>169735</xdr:rowOff>
    </xdr:to>
    <xdr:cxnSp macro="">
      <xdr:nvCxnSpPr>
        <xdr:cNvPr id="562" name="直線コネクタ 561"/>
        <xdr:cNvCxnSpPr/>
      </xdr:nvCxnSpPr>
      <xdr:spPr>
        <a:xfrm flipV="1">
          <a:off x="22160864" y="9679686"/>
          <a:ext cx="0" cy="1119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2112</xdr:rowOff>
    </xdr:from>
    <xdr:ext cx="469744" cy="259045"/>
    <xdr:sp macro="" textlink="">
      <xdr:nvSpPr>
        <xdr:cNvPr id="563" name="【学校施設】&#10;一人当たり面積最小値テキスト"/>
        <xdr:cNvSpPr txBox="1"/>
      </xdr:nvSpPr>
      <xdr:spPr>
        <a:xfrm>
          <a:off x="22199600" y="108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169735</xdr:rowOff>
    </xdr:from>
    <xdr:to>
      <xdr:col>116</xdr:col>
      <xdr:colOff>152400</xdr:colOff>
      <xdr:row>62</xdr:row>
      <xdr:rowOff>169735</xdr:rowOff>
    </xdr:to>
    <xdr:cxnSp macro="">
      <xdr:nvCxnSpPr>
        <xdr:cNvPr id="564" name="直線コネクタ 563"/>
        <xdr:cNvCxnSpPr/>
      </xdr:nvCxnSpPr>
      <xdr:spPr>
        <a:xfrm>
          <a:off x="22072600" y="10799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25163</xdr:rowOff>
    </xdr:from>
    <xdr:ext cx="469744" cy="259045"/>
    <xdr:sp macro="" textlink="">
      <xdr:nvSpPr>
        <xdr:cNvPr id="565" name="【学校施設】&#10;一人当たり面積最大値テキスト"/>
        <xdr:cNvSpPr txBox="1"/>
      </xdr:nvSpPr>
      <xdr:spPr>
        <a:xfrm>
          <a:off x="22199600" y="9454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78486</xdr:rowOff>
    </xdr:from>
    <xdr:to>
      <xdr:col>116</xdr:col>
      <xdr:colOff>152400</xdr:colOff>
      <xdr:row>56</xdr:row>
      <xdr:rowOff>78486</xdr:rowOff>
    </xdr:to>
    <xdr:cxnSp macro="">
      <xdr:nvCxnSpPr>
        <xdr:cNvPr id="566" name="直線コネクタ 565"/>
        <xdr:cNvCxnSpPr/>
      </xdr:nvCxnSpPr>
      <xdr:spPr>
        <a:xfrm>
          <a:off x="22072600" y="967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82313</xdr:rowOff>
    </xdr:from>
    <xdr:ext cx="469744" cy="259045"/>
    <xdr:sp macro="" textlink="">
      <xdr:nvSpPr>
        <xdr:cNvPr id="567" name="【学校施設】&#10;一人当たり面積平均値テキスト"/>
        <xdr:cNvSpPr txBox="1"/>
      </xdr:nvSpPr>
      <xdr:spPr>
        <a:xfrm>
          <a:off x="22199600" y="10540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103886</xdr:rowOff>
    </xdr:from>
    <xdr:to>
      <xdr:col>116</xdr:col>
      <xdr:colOff>114300</xdr:colOff>
      <xdr:row>62</xdr:row>
      <xdr:rowOff>34036</xdr:rowOff>
    </xdr:to>
    <xdr:sp macro="" textlink="">
      <xdr:nvSpPr>
        <xdr:cNvPr id="568" name="フローチャート: 判断 567"/>
        <xdr:cNvSpPr/>
      </xdr:nvSpPr>
      <xdr:spPr>
        <a:xfrm>
          <a:off x="22110700" y="105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106172</xdr:rowOff>
    </xdr:from>
    <xdr:to>
      <xdr:col>112</xdr:col>
      <xdr:colOff>38100</xdr:colOff>
      <xdr:row>62</xdr:row>
      <xdr:rowOff>36322</xdr:rowOff>
    </xdr:to>
    <xdr:sp macro="" textlink="">
      <xdr:nvSpPr>
        <xdr:cNvPr id="569" name="フローチャート: 判断 568"/>
        <xdr:cNvSpPr/>
      </xdr:nvSpPr>
      <xdr:spPr>
        <a:xfrm>
          <a:off x="21272500" y="1056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85979</xdr:rowOff>
    </xdr:from>
    <xdr:to>
      <xdr:col>107</xdr:col>
      <xdr:colOff>101600</xdr:colOff>
      <xdr:row>62</xdr:row>
      <xdr:rowOff>16129</xdr:rowOff>
    </xdr:to>
    <xdr:sp macro="" textlink="">
      <xdr:nvSpPr>
        <xdr:cNvPr id="570" name="フローチャート: 判断 569"/>
        <xdr:cNvSpPr/>
      </xdr:nvSpPr>
      <xdr:spPr>
        <a:xfrm>
          <a:off x="20383500" y="10544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107124</xdr:rowOff>
    </xdr:from>
    <xdr:to>
      <xdr:col>102</xdr:col>
      <xdr:colOff>165100</xdr:colOff>
      <xdr:row>62</xdr:row>
      <xdr:rowOff>37274</xdr:rowOff>
    </xdr:to>
    <xdr:sp macro="" textlink="">
      <xdr:nvSpPr>
        <xdr:cNvPr id="571" name="フローチャート: 判断 570"/>
        <xdr:cNvSpPr/>
      </xdr:nvSpPr>
      <xdr:spPr>
        <a:xfrm>
          <a:off x="19494500" y="1056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95885</xdr:rowOff>
    </xdr:from>
    <xdr:to>
      <xdr:col>98</xdr:col>
      <xdr:colOff>38100</xdr:colOff>
      <xdr:row>62</xdr:row>
      <xdr:rowOff>26035</xdr:rowOff>
    </xdr:to>
    <xdr:sp macro="" textlink="">
      <xdr:nvSpPr>
        <xdr:cNvPr id="572" name="フローチャート: 判断 571"/>
        <xdr:cNvSpPr/>
      </xdr:nvSpPr>
      <xdr:spPr>
        <a:xfrm>
          <a:off x="18605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48260</xdr:rowOff>
    </xdr:from>
    <xdr:to>
      <xdr:col>116</xdr:col>
      <xdr:colOff>114300</xdr:colOff>
      <xdr:row>61</xdr:row>
      <xdr:rowOff>149860</xdr:rowOff>
    </xdr:to>
    <xdr:sp macro="" textlink="">
      <xdr:nvSpPr>
        <xdr:cNvPr id="578" name="楕円 577"/>
        <xdr:cNvSpPr/>
      </xdr:nvSpPr>
      <xdr:spPr>
        <a:xfrm>
          <a:off x="221107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71137</xdr:rowOff>
    </xdr:from>
    <xdr:ext cx="469744" cy="259045"/>
    <xdr:sp macro="" textlink="">
      <xdr:nvSpPr>
        <xdr:cNvPr id="579" name="【学校施設】&#10;一人当たり面積該当値テキスト"/>
        <xdr:cNvSpPr txBox="1"/>
      </xdr:nvSpPr>
      <xdr:spPr>
        <a:xfrm>
          <a:off x="22199600"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61</xdr:row>
      <xdr:rowOff>104648</xdr:rowOff>
    </xdr:from>
    <xdr:to>
      <xdr:col>98</xdr:col>
      <xdr:colOff>38100</xdr:colOff>
      <xdr:row>62</xdr:row>
      <xdr:rowOff>34798</xdr:rowOff>
    </xdr:to>
    <xdr:sp macro="" textlink="">
      <xdr:nvSpPr>
        <xdr:cNvPr id="580" name="楕円 579"/>
        <xdr:cNvSpPr/>
      </xdr:nvSpPr>
      <xdr:spPr>
        <a:xfrm>
          <a:off x="18605500" y="1056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52849</xdr:rowOff>
    </xdr:from>
    <xdr:ext cx="469744" cy="259045"/>
    <xdr:sp macro="" textlink="">
      <xdr:nvSpPr>
        <xdr:cNvPr id="581" name="n_1aveValue【学校施設】&#10;一人当たり面積"/>
        <xdr:cNvSpPr txBox="1"/>
      </xdr:nvSpPr>
      <xdr:spPr>
        <a:xfrm>
          <a:off x="21075727" y="10339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32656</xdr:rowOff>
    </xdr:from>
    <xdr:ext cx="469744" cy="259045"/>
    <xdr:sp macro="" textlink="">
      <xdr:nvSpPr>
        <xdr:cNvPr id="582" name="n_2aveValue【学校施設】&#10;一人当たり面積"/>
        <xdr:cNvSpPr txBox="1"/>
      </xdr:nvSpPr>
      <xdr:spPr>
        <a:xfrm>
          <a:off x="20199427" y="1031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53801</xdr:rowOff>
    </xdr:from>
    <xdr:ext cx="469744" cy="259045"/>
    <xdr:sp macro="" textlink="">
      <xdr:nvSpPr>
        <xdr:cNvPr id="583" name="n_3aveValue【学校施設】&#10;一人当たり面積"/>
        <xdr:cNvSpPr txBox="1"/>
      </xdr:nvSpPr>
      <xdr:spPr>
        <a:xfrm>
          <a:off x="19310427" y="1034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42562</xdr:rowOff>
    </xdr:from>
    <xdr:ext cx="469744" cy="259045"/>
    <xdr:sp macro="" textlink="">
      <xdr:nvSpPr>
        <xdr:cNvPr id="584" name="n_4aveValue【学校施設】&#10;一人当たり面積"/>
        <xdr:cNvSpPr txBox="1"/>
      </xdr:nvSpPr>
      <xdr:spPr>
        <a:xfrm>
          <a:off x="184214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25925</xdr:rowOff>
    </xdr:from>
    <xdr:ext cx="469744" cy="259045"/>
    <xdr:sp macro="" textlink="">
      <xdr:nvSpPr>
        <xdr:cNvPr id="585" name="n_4mainValue【学校施設】&#10;一人当たり面積"/>
        <xdr:cNvSpPr txBox="1"/>
      </xdr:nvSpPr>
      <xdr:spPr>
        <a:xfrm>
          <a:off x="18421427" y="10655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6" name="正方形/長方形 5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7" name="正方形/長方形 5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8" name="正方形/長方形 5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9" name="正方形/長方形 5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0" name="正方形/長方形 5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1" name="正方形/長方形 5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2" name="正方形/長方形 5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3" name="正方形/長方形 5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4" name="テキスト ボックス 5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5" name="直線コネクタ 5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6" name="テキスト ボックス 5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7" name="直線コネクタ 5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8" name="テキスト ボックス 59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9" name="直線コネクタ 5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00" name="テキスト ボックス 5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01" name="直線コネクタ 6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2" name="テキスト ボックス 6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3" name="直線コネクタ 6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4" name="テキスト ボックス 6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5" name="直線コネクタ 6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6" name="テキスト ボックス 6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7" name="直線コネクタ 6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8" name="テキスト ボックス 60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9" name="直線コネクタ 6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25037</xdr:rowOff>
    </xdr:from>
    <xdr:to>
      <xdr:col>85</xdr:col>
      <xdr:colOff>126364</xdr:colOff>
      <xdr:row>86</xdr:row>
      <xdr:rowOff>168729</xdr:rowOff>
    </xdr:to>
    <xdr:cxnSp macro="">
      <xdr:nvCxnSpPr>
        <xdr:cNvPr id="611" name="直線コネクタ 610"/>
        <xdr:cNvCxnSpPr/>
      </xdr:nvCxnSpPr>
      <xdr:spPr>
        <a:xfrm flipV="1">
          <a:off x="16318864" y="13398137"/>
          <a:ext cx="0" cy="1515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12"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13" name="直線コネクタ 612"/>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143164</xdr:rowOff>
    </xdr:from>
    <xdr:ext cx="340478" cy="259045"/>
    <xdr:sp macro="" textlink="">
      <xdr:nvSpPr>
        <xdr:cNvPr id="614" name="【児童館】&#10;有形固定資産減価償却率最大値テキスト"/>
        <xdr:cNvSpPr txBox="1"/>
      </xdr:nvSpPr>
      <xdr:spPr>
        <a:xfrm>
          <a:off x="16357600" y="1317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25037</xdr:rowOff>
    </xdr:from>
    <xdr:to>
      <xdr:col>86</xdr:col>
      <xdr:colOff>25400</xdr:colOff>
      <xdr:row>78</xdr:row>
      <xdr:rowOff>25037</xdr:rowOff>
    </xdr:to>
    <xdr:cxnSp macro="">
      <xdr:nvCxnSpPr>
        <xdr:cNvPr id="615" name="直線コネクタ 614"/>
        <xdr:cNvCxnSpPr/>
      </xdr:nvCxnSpPr>
      <xdr:spPr>
        <a:xfrm>
          <a:off x="16230600" y="1339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616"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617" name="フローチャート: 判断 616"/>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18" name="フローチャート: 判断 617"/>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95069</xdr:rowOff>
    </xdr:from>
    <xdr:to>
      <xdr:col>76</xdr:col>
      <xdr:colOff>165100</xdr:colOff>
      <xdr:row>83</xdr:row>
      <xdr:rowOff>25219</xdr:rowOff>
    </xdr:to>
    <xdr:sp macro="" textlink="">
      <xdr:nvSpPr>
        <xdr:cNvPr id="619" name="フローチャート: 判断 618"/>
        <xdr:cNvSpPr/>
      </xdr:nvSpPr>
      <xdr:spPr>
        <a:xfrm>
          <a:off x="14541500" y="1415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60779</xdr:rowOff>
    </xdr:from>
    <xdr:to>
      <xdr:col>72</xdr:col>
      <xdr:colOff>38100</xdr:colOff>
      <xdr:row>82</xdr:row>
      <xdr:rowOff>162379</xdr:rowOff>
    </xdr:to>
    <xdr:sp macro="" textlink="">
      <xdr:nvSpPr>
        <xdr:cNvPr id="620" name="フローチャート: 判断 619"/>
        <xdr:cNvSpPr/>
      </xdr:nvSpPr>
      <xdr:spPr>
        <a:xfrm>
          <a:off x="13652500" y="1411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621" name="フローチャート: 判断 620"/>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2" name="テキスト ボックス 6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86</xdr:row>
      <xdr:rowOff>117929</xdr:rowOff>
    </xdr:from>
    <xdr:to>
      <xdr:col>67</xdr:col>
      <xdr:colOff>101600</xdr:colOff>
      <xdr:row>87</xdr:row>
      <xdr:rowOff>48079</xdr:rowOff>
    </xdr:to>
    <xdr:sp macro="" textlink="">
      <xdr:nvSpPr>
        <xdr:cNvPr id="627" name="楕円 626"/>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31948</xdr:rowOff>
    </xdr:from>
    <xdr:ext cx="405111" cy="259045"/>
    <xdr:sp macro="" textlink="">
      <xdr:nvSpPr>
        <xdr:cNvPr id="628" name="n_1aveValue【児童館】&#10;有形固定資産減価償却率"/>
        <xdr:cNvSpPr txBox="1"/>
      </xdr:nvSpPr>
      <xdr:spPr>
        <a:xfrm>
          <a:off x="15266044" y="1391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41746</xdr:rowOff>
    </xdr:from>
    <xdr:ext cx="405111" cy="259045"/>
    <xdr:sp macro="" textlink="">
      <xdr:nvSpPr>
        <xdr:cNvPr id="629" name="n_2aveValue【児童館】&#10;有形固定資産減価償却率"/>
        <xdr:cNvSpPr txBox="1"/>
      </xdr:nvSpPr>
      <xdr:spPr>
        <a:xfrm>
          <a:off x="14389744" y="1392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7456</xdr:rowOff>
    </xdr:from>
    <xdr:ext cx="405111" cy="259045"/>
    <xdr:sp macro="" textlink="">
      <xdr:nvSpPr>
        <xdr:cNvPr id="630" name="n_3aveValue【児童館】&#10;有形固定資産減価償却率"/>
        <xdr:cNvSpPr txBox="1"/>
      </xdr:nvSpPr>
      <xdr:spPr>
        <a:xfrm>
          <a:off x="13500744" y="13894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631"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32" name="n_4mainValue【児童館】&#10;有形固定資産減価償却率"/>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1" name="テキスト ボックス 6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2" name="直線コネクタ 6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3" name="直線コネクタ 6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4" name="テキスト ボックス 6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5" name="直線コネクタ 6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6" name="テキスト ボックス 6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7" name="直線コネクタ 6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8" name="テキスト ボックス 6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9" name="直線コネクタ 6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50" name="テキスト ボックス 6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140970</xdr:rowOff>
    </xdr:from>
    <xdr:to>
      <xdr:col>116</xdr:col>
      <xdr:colOff>62864</xdr:colOff>
      <xdr:row>86</xdr:row>
      <xdr:rowOff>19813</xdr:rowOff>
    </xdr:to>
    <xdr:cxnSp macro="">
      <xdr:nvCxnSpPr>
        <xdr:cNvPr id="654" name="直線コネクタ 653"/>
        <xdr:cNvCxnSpPr/>
      </xdr:nvCxnSpPr>
      <xdr:spPr>
        <a:xfrm flipV="1">
          <a:off x="22160864" y="13685520"/>
          <a:ext cx="0" cy="1078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23640</xdr:rowOff>
    </xdr:from>
    <xdr:ext cx="469744" cy="259045"/>
    <xdr:sp macro="" textlink="">
      <xdr:nvSpPr>
        <xdr:cNvPr id="655" name="【児童館】&#10;一人当たり面積最小値テキスト"/>
        <xdr:cNvSpPr txBox="1"/>
      </xdr:nvSpPr>
      <xdr:spPr>
        <a:xfrm>
          <a:off x="22199600" y="1476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19813</xdr:rowOff>
    </xdr:from>
    <xdr:to>
      <xdr:col>116</xdr:col>
      <xdr:colOff>152400</xdr:colOff>
      <xdr:row>86</xdr:row>
      <xdr:rowOff>19813</xdr:rowOff>
    </xdr:to>
    <xdr:cxnSp macro="">
      <xdr:nvCxnSpPr>
        <xdr:cNvPr id="656" name="直線コネクタ 655"/>
        <xdr:cNvCxnSpPr/>
      </xdr:nvCxnSpPr>
      <xdr:spPr>
        <a:xfrm>
          <a:off x="22072600" y="1476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87647</xdr:rowOff>
    </xdr:from>
    <xdr:ext cx="469744" cy="259045"/>
    <xdr:sp macro="" textlink="">
      <xdr:nvSpPr>
        <xdr:cNvPr id="657" name="【児童館】&#10;一人当たり面積最大値テキスト"/>
        <xdr:cNvSpPr txBox="1"/>
      </xdr:nvSpPr>
      <xdr:spPr>
        <a:xfrm>
          <a:off x="22199600" y="13460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140970</xdr:rowOff>
    </xdr:from>
    <xdr:to>
      <xdr:col>116</xdr:col>
      <xdr:colOff>152400</xdr:colOff>
      <xdr:row>79</xdr:row>
      <xdr:rowOff>140970</xdr:rowOff>
    </xdr:to>
    <xdr:cxnSp macro="">
      <xdr:nvCxnSpPr>
        <xdr:cNvPr id="658" name="直線コネクタ 657"/>
        <xdr:cNvCxnSpPr/>
      </xdr:nvCxnSpPr>
      <xdr:spPr>
        <a:xfrm>
          <a:off x="22072600" y="13685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162323</xdr:rowOff>
    </xdr:from>
    <xdr:ext cx="469744" cy="259045"/>
    <xdr:sp macro="" textlink="">
      <xdr:nvSpPr>
        <xdr:cNvPr id="659" name="【児童館】&#10;一人当たり面積平均値テキスト"/>
        <xdr:cNvSpPr txBox="1"/>
      </xdr:nvSpPr>
      <xdr:spPr>
        <a:xfrm>
          <a:off x="22199600" y="14564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12446</xdr:rowOff>
    </xdr:from>
    <xdr:to>
      <xdr:col>116</xdr:col>
      <xdr:colOff>114300</xdr:colOff>
      <xdr:row>85</xdr:row>
      <xdr:rowOff>114046</xdr:rowOff>
    </xdr:to>
    <xdr:sp macro="" textlink="">
      <xdr:nvSpPr>
        <xdr:cNvPr id="660" name="フローチャート: 判断 659"/>
        <xdr:cNvSpPr/>
      </xdr:nvSpPr>
      <xdr:spPr>
        <a:xfrm>
          <a:off x="221107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21589</xdr:rowOff>
    </xdr:from>
    <xdr:to>
      <xdr:col>112</xdr:col>
      <xdr:colOff>38100</xdr:colOff>
      <xdr:row>85</xdr:row>
      <xdr:rowOff>123189</xdr:rowOff>
    </xdr:to>
    <xdr:sp macro="" textlink="">
      <xdr:nvSpPr>
        <xdr:cNvPr id="661" name="フローチャート: 判断 660"/>
        <xdr:cNvSpPr/>
      </xdr:nvSpPr>
      <xdr:spPr>
        <a:xfrm>
          <a:off x="21272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21589</xdr:rowOff>
    </xdr:from>
    <xdr:to>
      <xdr:col>107</xdr:col>
      <xdr:colOff>101600</xdr:colOff>
      <xdr:row>85</xdr:row>
      <xdr:rowOff>123189</xdr:rowOff>
    </xdr:to>
    <xdr:sp macro="" textlink="">
      <xdr:nvSpPr>
        <xdr:cNvPr id="662" name="フローチャート: 判断 661"/>
        <xdr:cNvSpPr/>
      </xdr:nvSpPr>
      <xdr:spPr>
        <a:xfrm>
          <a:off x="20383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30735</xdr:rowOff>
    </xdr:from>
    <xdr:to>
      <xdr:col>102</xdr:col>
      <xdr:colOff>165100</xdr:colOff>
      <xdr:row>85</xdr:row>
      <xdr:rowOff>132335</xdr:rowOff>
    </xdr:to>
    <xdr:sp macro="" textlink="">
      <xdr:nvSpPr>
        <xdr:cNvPr id="663" name="フローチャート: 判断 662"/>
        <xdr:cNvSpPr/>
      </xdr:nvSpPr>
      <xdr:spPr>
        <a:xfrm>
          <a:off x="19494500" y="1460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21589</xdr:rowOff>
    </xdr:from>
    <xdr:to>
      <xdr:col>98</xdr:col>
      <xdr:colOff>38100</xdr:colOff>
      <xdr:row>85</xdr:row>
      <xdr:rowOff>123189</xdr:rowOff>
    </xdr:to>
    <xdr:sp macro="" textlink="">
      <xdr:nvSpPr>
        <xdr:cNvPr id="664" name="フローチャート: 判断 663"/>
        <xdr:cNvSpPr/>
      </xdr:nvSpPr>
      <xdr:spPr>
        <a:xfrm>
          <a:off x="18605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49022</xdr:rowOff>
    </xdr:from>
    <xdr:to>
      <xdr:col>98</xdr:col>
      <xdr:colOff>38100</xdr:colOff>
      <xdr:row>85</xdr:row>
      <xdr:rowOff>150622</xdr:rowOff>
    </xdr:to>
    <xdr:sp macro="" textlink="">
      <xdr:nvSpPr>
        <xdr:cNvPr id="670" name="楕円 669"/>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139716</xdr:rowOff>
    </xdr:from>
    <xdr:ext cx="469744" cy="259045"/>
    <xdr:sp macro="" textlink="">
      <xdr:nvSpPr>
        <xdr:cNvPr id="671" name="n_1aveValue【児童館】&#10;一人当たり面積"/>
        <xdr:cNvSpPr txBox="1"/>
      </xdr:nvSpPr>
      <xdr:spPr>
        <a:xfrm>
          <a:off x="210757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139716</xdr:rowOff>
    </xdr:from>
    <xdr:ext cx="469744" cy="259045"/>
    <xdr:sp macro="" textlink="">
      <xdr:nvSpPr>
        <xdr:cNvPr id="672" name="n_2aveValue【児童館】&#10;一人当たり面積"/>
        <xdr:cNvSpPr txBox="1"/>
      </xdr:nvSpPr>
      <xdr:spPr>
        <a:xfrm>
          <a:off x="20199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148862</xdr:rowOff>
    </xdr:from>
    <xdr:ext cx="469744" cy="259045"/>
    <xdr:sp macro="" textlink="">
      <xdr:nvSpPr>
        <xdr:cNvPr id="673" name="n_3aveValue【児童館】&#10;一人当たり面積"/>
        <xdr:cNvSpPr txBox="1"/>
      </xdr:nvSpPr>
      <xdr:spPr>
        <a:xfrm>
          <a:off x="19310427" y="1437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139716</xdr:rowOff>
    </xdr:from>
    <xdr:ext cx="469744" cy="259045"/>
    <xdr:sp macro="" textlink="">
      <xdr:nvSpPr>
        <xdr:cNvPr id="674" name="n_4aveValue【児童館】&#10;一人当たり面積"/>
        <xdr:cNvSpPr txBox="1"/>
      </xdr:nvSpPr>
      <xdr:spPr>
        <a:xfrm>
          <a:off x="18421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675" name="n_4mainValue【児童館】&#10;一人当たり面積"/>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86" name="テキスト ボックス 68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87" name="直線コネクタ 68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88" name="テキスト ボックス 687"/>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9" name="直線コネクタ 68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90" name="テキスト ボックス 68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91" name="直線コネクタ 69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2" name="テキスト ボックス 69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3" name="直線コネクタ 69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4" name="テキスト ボックス 69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5" name="直線コネクタ 69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6" name="テキスト ボックス 69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7" name="直線コネクタ 69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98" name="テキスト ボックス 697"/>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9" name="直線コネクタ 69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149679</xdr:rowOff>
    </xdr:from>
    <xdr:to>
      <xdr:col>85</xdr:col>
      <xdr:colOff>126364</xdr:colOff>
      <xdr:row>109</xdr:row>
      <xdr:rowOff>35379</xdr:rowOff>
    </xdr:to>
    <xdr:cxnSp macro="">
      <xdr:nvCxnSpPr>
        <xdr:cNvPr id="701" name="直線コネクタ 700"/>
        <xdr:cNvCxnSpPr/>
      </xdr:nvCxnSpPr>
      <xdr:spPr>
        <a:xfrm flipV="1">
          <a:off x="16318864" y="17294679"/>
          <a:ext cx="0" cy="1428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02"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03" name="直線コネクタ 70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96356</xdr:rowOff>
    </xdr:from>
    <xdr:ext cx="405111" cy="259045"/>
    <xdr:sp macro="" textlink="">
      <xdr:nvSpPr>
        <xdr:cNvPr id="704" name="【公民館】&#10;有形固定資産減価償却率最大値テキスト"/>
        <xdr:cNvSpPr txBox="1"/>
      </xdr:nvSpPr>
      <xdr:spPr>
        <a:xfrm>
          <a:off x="16357600" y="1706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149679</xdr:rowOff>
    </xdr:from>
    <xdr:to>
      <xdr:col>86</xdr:col>
      <xdr:colOff>25400</xdr:colOff>
      <xdr:row>100</xdr:row>
      <xdr:rowOff>149679</xdr:rowOff>
    </xdr:to>
    <xdr:cxnSp macro="">
      <xdr:nvCxnSpPr>
        <xdr:cNvPr id="705" name="直線コネクタ 704"/>
        <xdr:cNvCxnSpPr/>
      </xdr:nvCxnSpPr>
      <xdr:spPr>
        <a:xfrm>
          <a:off x="16230600" y="1729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116857</xdr:rowOff>
    </xdr:from>
    <xdr:ext cx="405111" cy="259045"/>
    <xdr:sp macro="" textlink="">
      <xdr:nvSpPr>
        <xdr:cNvPr id="706" name="【公民館】&#10;有形固定資産減価償却率平均値テキスト"/>
        <xdr:cNvSpPr txBox="1"/>
      </xdr:nvSpPr>
      <xdr:spPr>
        <a:xfrm>
          <a:off x="16357600" y="17947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93980</xdr:rowOff>
    </xdr:from>
    <xdr:to>
      <xdr:col>85</xdr:col>
      <xdr:colOff>177800</xdr:colOff>
      <xdr:row>106</xdr:row>
      <xdr:rowOff>24130</xdr:rowOff>
    </xdr:to>
    <xdr:sp macro="" textlink="">
      <xdr:nvSpPr>
        <xdr:cNvPr id="707" name="フローチャート: 判断 706"/>
        <xdr:cNvSpPr/>
      </xdr:nvSpPr>
      <xdr:spPr>
        <a:xfrm>
          <a:off x="16268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85816</xdr:rowOff>
    </xdr:from>
    <xdr:to>
      <xdr:col>81</xdr:col>
      <xdr:colOff>101600</xdr:colOff>
      <xdr:row>106</xdr:row>
      <xdr:rowOff>15966</xdr:rowOff>
    </xdr:to>
    <xdr:sp macro="" textlink="">
      <xdr:nvSpPr>
        <xdr:cNvPr id="708" name="フローチャート: 判断 707"/>
        <xdr:cNvSpPr/>
      </xdr:nvSpPr>
      <xdr:spPr>
        <a:xfrm>
          <a:off x="154305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95613</xdr:rowOff>
    </xdr:from>
    <xdr:to>
      <xdr:col>76</xdr:col>
      <xdr:colOff>165100</xdr:colOff>
      <xdr:row>106</xdr:row>
      <xdr:rowOff>25763</xdr:rowOff>
    </xdr:to>
    <xdr:sp macro="" textlink="">
      <xdr:nvSpPr>
        <xdr:cNvPr id="709" name="フローチャート: 判断 708"/>
        <xdr:cNvSpPr/>
      </xdr:nvSpPr>
      <xdr:spPr>
        <a:xfrm>
          <a:off x="14541500" y="180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72752</xdr:rowOff>
    </xdr:from>
    <xdr:to>
      <xdr:col>72</xdr:col>
      <xdr:colOff>38100</xdr:colOff>
      <xdr:row>106</xdr:row>
      <xdr:rowOff>2902</xdr:rowOff>
    </xdr:to>
    <xdr:sp macro="" textlink="">
      <xdr:nvSpPr>
        <xdr:cNvPr id="710" name="フローチャート: 判断 709"/>
        <xdr:cNvSpPr/>
      </xdr:nvSpPr>
      <xdr:spPr>
        <a:xfrm>
          <a:off x="1365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74386</xdr:rowOff>
    </xdr:from>
    <xdr:to>
      <xdr:col>67</xdr:col>
      <xdr:colOff>101600</xdr:colOff>
      <xdr:row>106</xdr:row>
      <xdr:rowOff>4536</xdr:rowOff>
    </xdr:to>
    <xdr:sp macro="" textlink="">
      <xdr:nvSpPr>
        <xdr:cNvPr id="711" name="フローチャート: 判断 710"/>
        <xdr:cNvSpPr/>
      </xdr:nvSpPr>
      <xdr:spPr>
        <a:xfrm>
          <a:off x="12763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12" name="テキスト ボックス 7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3" name="テキスト ボックス 7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4" name="テキスト ボックス 7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5" name="テキスト ボックス 7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6" name="テキスト ボックス 7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157662</xdr:rowOff>
    </xdr:from>
    <xdr:to>
      <xdr:col>85</xdr:col>
      <xdr:colOff>177800</xdr:colOff>
      <xdr:row>107</xdr:row>
      <xdr:rowOff>87812</xdr:rowOff>
    </xdr:to>
    <xdr:sp macro="" textlink="">
      <xdr:nvSpPr>
        <xdr:cNvPr id="717" name="楕円 716"/>
        <xdr:cNvSpPr/>
      </xdr:nvSpPr>
      <xdr:spPr>
        <a:xfrm>
          <a:off x="162687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136089</xdr:rowOff>
    </xdr:from>
    <xdr:ext cx="405111" cy="259045"/>
    <xdr:sp macro="" textlink="">
      <xdr:nvSpPr>
        <xdr:cNvPr id="718" name="【公民館】&#10;有形固定資産減価償却率該当値テキスト"/>
        <xdr:cNvSpPr txBox="1"/>
      </xdr:nvSpPr>
      <xdr:spPr>
        <a:xfrm>
          <a:off x="16357600"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106</xdr:row>
      <xdr:rowOff>38463</xdr:rowOff>
    </xdr:from>
    <xdr:to>
      <xdr:col>67</xdr:col>
      <xdr:colOff>101600</xdr:colOff>
      <xdr:row>106</xdr:row>
      <xdr:rowOff>140063</xdr:rowOff>
    </xdr:to>
    <xdr:sp macro="" textlink="">
      <xdr:nvSpPr>
        <xdr:cNvPr id="719" name="楕円 718"/>
        <xdr:cNvSpPr/>
      </xdr:nvSpPr>
      <xdr:spPr>
        <a:xfrm>
          <a:off x="12763500" y="1821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32493</xdr:rowOff>
    </xdr:from>
    <xdr:ext cx="405111" cy="259045"/>
    <xdr:sp macro="" textlink="">
      <xdr:nvSpPr>
        <xdr:cNvPr id="720" name="n_1aveValue【公民館】&#10;有形固定資産減価償却率"/>
        <xdr:cNvSpPr txBox="1"/>
      </xdr:nvSpPr>
      <xdr:spPr>
        <a:xfrm>
          <a:off x="15266044" y="17863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42290</xdr:rowOff>
    </xdr:from>
    <xdr:ext cx="405111" cy="259045"/>
    <xdr:sp macro="" textlink="">
      <xdr:nvSpPr>
        <xdr:cNvPr id="721" name="n_2aveValue【公民館】&#10;有形固定資産減価償却率"/>
        <xdr:cNvSpPr txBox="1"/>
      </xdr:nvSpPr>
      <xdr:spPr>
        <a:xfrm>
          <a:off x="14389744" y="17873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19429</xdr:rowOff>
    </xdr:from>
    <xdr:ext cx="405111" cy="259045"/>
    <xdr:sp macro="" textlink="">
      <xdr:nvSpPr>
        <xdr:cNvPr id="722" name="n_3aveValue【公民館】&#10;有形固定資産減価償却率"/>
        <xdr:cNvSpPr txBox="1"/>
      </xdr:nvSpPr>
      <xdr:spPr>
        <a:xfrm>
          <a:off x="13500744" y="17850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21063</xdr:rowOff>
    </xdr:from>
    <xdr:ext cx="405111" cy="259045"/>
    <xdr:sp macro="" textlink="">
      <xdr:nvSpPr>
        <xdr:cNvPr id="723" name="n_4aveValue【公民館】&#10;有形固定資産減価償却率"/>
        <xdr:cNvSpPr txBox="1"/>
      </xdr:nvSpPr>
      <xdr:spPr>
        <a:xfrm>
          <a:off x="12611744" y="1785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131190</xdr:rowOff>
    </xdr:from>
    <xdr:ext cx="405111" cy="259045"/>
    <xdr:sp macro="" textlink="">
      <xdr:nvSpPr>
        <xdr:cNvPr id="724" name="n_4mainValue【公民館】&#10;有形固定資産減価償却率"/>
        <xdr:cNvSpPr txBox="1"/>
      </xdr:nvSpPr>
      <xdr:spPr>
        <a:xfrm>
          <a:off x="12611744" y="183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5" name="正方形/長方形 72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6" name="正方形/長方形 72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7" name="正方形/長方形 72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8" name="正方形/長方形 72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9" name="正方形/長方形 72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0" name="正方形/長方形 72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1" name="正方形/長方形 73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2" name="正方形/長方形 73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3" name="テキスト ボックス 73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4" name="直線コネクタ 73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5" name="直線コネクタ 734"/>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6" name="テキスト ボックス 735"/>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37" name="直線コネクタ 736"/>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38" name="テキスト ボックス 737"/>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9" name="直線コネクタ 738"/>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0" name="テキスト ボックス 739"/>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1" name="直線コネクタ 740"/>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2" name="テキスト ボックス 741"/>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3" name="直線コネクタ 742"/>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4" name="テキスト ボックス 743"/>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5" name="直線コネクタ 744"/>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6" name="テキスト ボックス 745"/>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71301</xdr:rowOff>
    </xdr:from>
    <xdr:to>
      <xdr:col>116</xdr:col>
      <xdr:colOff>62864</xdr:colOff>
      <xdr:row>109</xdr:row>
      <xdr:rowOff>20682</xdr:rowOff>
    </xdr:to>
    <xdr:cxnSp macro="">
      <xdr:nvCxnSpPr>
        <xdr:cNvPr id="750" name="直線コネクタ 749"/>
        <xdr:cNvCxnSpPr/>
      </xdr:nvCxnSpPr>
      <xdr:spPr>
        <a:xfrm flipV="1">
          <a:off x="22160864" y="17216301"/>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24509</xdr:rowOff>
    </xdr:from>
    <xdr:ext cx="469744" cy="259045"/>
    <xdr:sp macro="" textlink="">
      <xdr:nvSpPr>
        <xdr:cNvPr id="751" name="【公民館】&#10;一人当たり面積最小値テキスト"/>
        <xdr:cNvSpPr txBox="1"/>
      </xdr:nvSpPr>
      <xdr:spPr>
        <a:xfrm>
          <a:off x="22199600" y="18712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20682</xdr:rowOff>
    </xdr:from>
    <xdr:to>
      <xdr:col>116</xdr:col>
      <xdr:colOff>152400</xdr:colOff>
      <xdr:row>109</xdr:row>
      <xdr:rowOff>20682</xdr:rowOff>
    </xdr:to>
    <xdr:cxnSp macro="">
      <xdr:nvCxnSpPr>
        <xdr:cNvPr id="752" name="直線コネクタ 751"/>
        <xdr:cNvCxnSpPr/>
      </xdr:nvCxnSpPr>
      <xdr:spPr>
        <a:xfrm>
          <a:off x="22072600" y="18708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17978</xdr:rowOff>
    </xdr:from>
    <xdr:ext cx="469744" cy="259045"/>
    <xdr:sp macro="" textlink="">
      <xdr:nvSpPr>
        <xdr:cNvPr id="753" name="【公民館】&#10;一人当たり面積最大値テキスト"/>
        <xdr:cNvSpPr txBox="1"/>
      </xdr:nvSpPr>
      <xdr:spPr>
        <a:xfrm>
          <a:off x="22199600" y="1699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71301</xdr:rowOff>
    </xdr:from>
    <xdr:to>
      <xdr:col>116</xdr:col>
      <xdr:colOff>152400</xdr:colOff>
      <xdr:row>100</xdr:row>
      <xdr:rowOff>71301</xdr:rowOff>
    </xdr:to>
    <xdr:cxnSp macro="">
      <xdr:nvCxnSpPr>
        <xdr:cNvPr id="754" name="直線コネクタ 753"/>
        <xdr:cNvCxnSpPr/>
      </xdr:nvCxnSpPr>
      <xdr:spPr>
        <a:xfrm>
          <a:off x="22072600" y="1721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118127</xdr:rowOff>
    </xdr:from>
    <xdr:ext cx="469744" cy="259045"/>
    <xdr:sp macro="" textlink="">
      <xdr:nvSpPr>
        <xdr:cNvPr id="755" name="【公民館】&#10;一人当たり面積平均値テキスト"/>
        <xdr:cNvSpPr txBox="1"/>
      </xdr:nvSpPr>
      <xdr:spPr>
        <a:xfrm>
          <a:off x="22199600" y="1829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756" name="フローチャート: 判断 755"/>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147864</xdr:rowOff>
    </xdr:from>
    <xdr:to>
      <xdr:col>112</xdr:col>
      <xdr:colOff>38100</xdr:colOff>
      <xdr:row>107</xdr:row>
      <xdr:rowOff>78014</xdr:rowOff>
    </xdr:to>
    <xdr:sp macro="" textlink="">
      <xdr:nvSpPr>
        <xdr:cNvPr id="757" name="フローチャート: 判断 756"/>
        <xdr:cNvSpPr/>
      </xdr:nvSpPr>
      <xdr:spPr>
        <a:xfrm>
          <a:off x="21272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151130</xdr:rowOff>
    </xdr:from>
    <xdr:to>
      <xdr:col>107</xdr:col>
      <xdr:colOff>101600</xdr:colOff>
      <xdr:row>107</xdr:row>
      <xdr:rowOff>81280</xdr:rowOff>
    </xdr:to>
    <xdr:sp macro="" textlink="">
      <xdr:nvSpPr>
        <xdr:cNvPr id="758" name="フローチャート: 判断 757"/>
        <xdr:cNvSpPr/>
      </xdr:nvSpPr>
      <xdr:spPr>
        <a:xfrm>
          <a:off x="20383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162561</xdr:rowOff>
    </xdr:from>
    <xdr:to>
      <xdr:col>102</xdr:col>
      <xdr:colOff>165100</xdr:colOff>
      <xdr:row>107</xdr:row>
      <xdr:rowOff>92711</xdr:rowOff>
    </xdr:to>
    <xdr:sp macro="" textlink="">
      <xdr:nvSpPr>
        <xdr:cNvPr id="759" name="フローチャート: 判断 758"/>
        <xdr:cNvSpPr/>
      </xdr:nvSpPr>
      <xdr:spPr>
        <a:xfrm>
          <a:off x="19494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10705</xdr:rowOff>
    </xdr:from>
    <xdr:to>
      <xdr:col>98</xdr:col>
      <xdr:colOff>38100</xdr:colOff>
      <xdr:row>107</xdr:row>
      <xdr:rowOff>112305</xdr:rowOff>
    </xdr:to>
    <xdr:sp macro="" textlink="">
      <xdr:nvSpPr>
        <xdr:cNvPr id="760" name="フローチャート: 判断 759"/>
        <xdr:cNvSpPr/>
      </xdr:nvSpPr>
      <xdr:spPr>
        <a:xfrm>
          <a:off x="18605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1" name="テキスト ボックス 76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2" name="テキスト ボックス 76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3" name="テキスト ボックス 76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4" name="テキスト ボックス 76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5" name="テキスト ボックス 76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157662</xdr:rowOff>
    </xdr:from>
    <xdr:to>
      <xdr:col>116</xdr:col>
      <xdr:colOff>114300</xdr:colOff>
      <xdr:row>105</xdr:row>
      <xdr:rowOff>87812</xdr:rowOff>
    </xdr:to>
    <xdr:sp macro="" textlink="">
      <xdr:nvSpPr>
        <xdr:cNvPr id="766" name="楕円 765"/>
        <xdr:cNvSpPr/>
      </xdr:nvSpPr>
      <xdr:spPr>
        <a:xfrm>
          <a:off x="22110700" y="1798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9089</xdr:rowOff>
    </xdr:from>
    <xdr:ext cx="469744" cy="259045"/>
    <xdr:sp macro="" textlink="">
      <xdr:nvSpPr>
        <xdr:cNvPr id="767" name="【公民館】&#10;一人当たり面積該当値テキスト"/>
        <xdr:cNvSpPr txBox="1"/>
      </xdr:nvSpPr>
      <xdr:spPr>
        <a:xfrm>
          <a:off x="22199600" y="17839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87449</xdr:rowOff>
    </xdr:from>
    <xdr:to>
      <xdr:col>98</xdr:col>
      <xdr:colOff>38100</xdr:colOff>
      <xdr:row>106</xdr:row>
      <xdr:rowOff>17599</xdr:rowOff>
    </xdr:to>
    <xdr:sp macro="" textlink="">
      <xdr:nvSpPr>
        <xdr:cNvPr id="768" name="楕円 767"/>
        <xdr:cNvSpPr/>
      </xdr:nvSpPr>
      <xdr:spPr>
        <a:xfrm>
          <a:off x="18605500" y="180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94541</xdr:rowOff>
    </xdr:from>
    <xdr:ext cx="469744" cy="259045"/>
    <xdr:sp macro="" textlink="">
      <xdr:nvSpPr>
        <xdr:cNvPr id="769" name="n_1aveValue【公民館】&#10;一人当たり面積"/>
        <xdr:cNvSpPr txBox="1"/>
      </xdr:nvSpPr>
      <xdr:spPr>
        <a:xfrm>
          <a:off x="210757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97807</xdr:rowOff>
    </xdr:from>
    <xdr:ext cx="469744" cy="259045"/>
    <xdr:sp macro="" textlink="">
      <xdr:nvSpPr>
        <xdr:cNvPr id="770" name="n_2aveValue【公民館】&#10;一人当たり面積"/>
        <xdr:cNvSpPr txBox="1"/>
      </xdr:nvSpPr>
      <xdr:spPr>
        <a:xfrm>
          <a:off x="201994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109238</xdr:rowOff>
    </xdr:from>
    <xdr:ext cx="469744" cy="259045"/>
    <xdr:sp macro="" textlink="">
      <xdr:nvSpPr>
        <xdr:cNvPr id="771" name="n_3aveValue【公民館】&#10;一人当たり面積"/>
        <xdr:cNvSpPr txBox="1"/>
      </xdr:nvSpPr>
      <xdr:spPr>
        <a:xfrm>
          <a:off x="19310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103432</xdr:rowOff>
    </xdr:from>
    <xdr:ext cx="469744" cy="259045"/>
    <xdr:sp macro="" textlink="">
      <xdr:nvSpPr>
        <xdr:cNvPr id="772" name="n_4aveValue【公民館】&#10;一人当たり面積"/>
        <xdr:cNvSpPr txBox="1"/>
      </xdr:nvSpPr>
      <xdr:spPr>
        <a:xfrm>
          <a:off x="18421427" y="1844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34126</xdr:rowOff>
    </xdr:from>
    <xdr:ext cx="469744" cy="259045"/>
    <xdr:sp macro="" textlink="">
      <xdr:nvSpPr>
        <xdr:cNvPr id="773" name="n_4mainValue【公民館】&#10;一人当たり面積"/>
        <xdr:cNvSpPr txBox="1"/>
      </xdr:nvSpPr>
      <xdr:spPr>
        <a:xfrm>
          <a:off x="18421427" y="1786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4" name="正方形/長方形 7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5" name="正方形/長方形 7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6" name="テキスト ボックス 7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年度及び</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年度の固定資産台帳は整備されているが、施設類型別の精査が必要なため数値が算出されていない。</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類似団体平均と比較して有形固定資産減価償却率が低いのは道路、橋りょう・トンネル及び港湾・漁港であるが、道路については、供用開始年月日が不明なものについて、市町村合併時の平成１７年を供用開始としており、結果的に低い状況となっている。橋りょう・トンネルについては、平成</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年に全線開通したなまはげライン上に建設した</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基の橋りょうが、全体取得価格の約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を占めていることから低くなっている。また、漁港については、</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年以内の改修工事のみ固定資産台帳に計上したことから、償却率が低く算定されている。</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一方、認定こども園・幼稚園・保育園及び学校施設は、建設から３０年以上経過したものが多く、類似団体平均を上回っている。今後、児童・生徒数の減少に伴う保育・教育施設の統廃合を視野に入れた認定こども園や小中学校の建設事業を予定していることから、償却率が減少することが見込まれる。公営住宅は、類似団体平均を大きく上回っているが、これは昭和４０年～５０年代に建築された住宅が多いことが要因となっている。今後は住宅需要の動向等を見極めながら、住宅マスタープランに基づく住宅の建替えや用途廃止について検討していく。公民館についても、建設から３０年以上経過した施設が多いため類似団体平均と比較して高い水準にある。今後は施設の利用状況等を踏まえ、集約化について検討していく。</a:t>
          </a:r>
          <a:endParaRPr kumimoji="1" lang="en-US" altLang="ja-JP" sz="12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86377</xdr:rowOff>
    </xdr:from>
    <xdr:ext cx="338939" cy="259045"/>
    <xdr:sp macro="" textlink="">
      <xdr:nvSpPr>
        <xdr:cNvPr id="53" name="テキスト ボックス 52"/>
        <xdr:cNvSpPr txBox="1"/>
      </xdr:nvSpPr>
      <xdr:spPr>
        <a:xfrm>
          <a:off x="423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57150</xdr:rowOff>
    </xdr:from>
    <xdr:to>
      <xdr:col>24</xdr:col>
      <xdr:colOff>62865</xdr:colOff>
      <xdr:row>40</xdr:row>
      <xdr:rowOff>127000</xdr:rowOff>
    </xdr:to>
    <xdr:cxnSp macro="">
      <xdr:nvCxnSpPr>
        <xdr:cNvPr id="56" name="直線コネクタ 55"/>
        <xdr:cNvCxnSpPr/>
      </xdr:nvCxnSpPr>
      <xdr:spPr>
        <a:xfrm flipV="1">
          <a:off x="4634865"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130827</xdr:rowOff>
    </xdr:from>
    <xdr:ext cx="469744" cy="259045"/>
    <xdr:sp macro="" textlink="">
      <xdr:nvSpPr>
        <xdr:cNvPr id="57" name="【図書館】&#10;有形固定資産減価償却率最小値テキスト"/>
        <xdr:cNvSpPr txBox="1"/>
      </xdr:nvSpPr>
      <xdr:spPr>
        <a:xfrm>
          <a:off x="4673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127000</xdr:rowOff>
    </xdr:from>
    <xdr:to>
      <xdr:col>24</xdr:col>
      <xdr:colOff>152400</xdr:colOff>
      <xdr:row>40</xdr:row>
      <xdr:rowOff>127000</xdr:rowOff>
    </xdr:to>
    <xdr:cxnSp macro="">
      <xdr:nvCxnSpPr>
        <xdr:cNvPr id="58" name="直線コネクタ 57"/>
        <xdr:cNvCxnSpPr/>
      </xdr:nvCxnSpPr>
      <xdr:spPr>
        <a:xfrm>
          <a:off x="4546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3827</xdr:rowOff>
    </xdr:from>
    <xdr:ext cx="340478" cy="259045"/>
    <xdr:sp macro="" textlink="">
      <xdr:nvSpPr>
        <xdr:cNvPr id="59" name="【図書館】&#10;有形固定資産減価償却率最大値テキスト"/>
        <xdr:cNvSpPr txBox="1"/>
      </xdr:nvSpPr>
      <xdr:spPr>
        <a:xfrm>
          <a:off x="4673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57150</xdr:rowOff>
    </xdr:from>
    <xdr:to>
      <xdr:col>24</xdr:col>
      <xdr:colOff>152400</xdr:colOff>
      <xdr:row>33</xdr:row>
      <xdr:rowOff>57150</xdr:rowOff>
    </xdr:to>
    <xdr:cxnSp macro="">
      <xdr:nvCxnSpPr>
        <xdr:cNvPr id="60" name="直線コネクタ 59"/>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47007</xdr:rowOff>
    </xdr:from>
    <xdr:ext cx="405111" cy="259045"/>
    <xdr:sp macro="" textlink="">
      <xdr:nvSpPr>
        <xdr:cNvPr id="61" name="【図書館】&#10;有形固定資産減価償却率平均値テキスト"/>
        <xdr:cNvSpPr txBox="1"/>
      </xdr:nvSpPr>
      <xdr:spPr>
        <a:xfrm>
          <a:off x="4673600" y="6047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2" name="フローチャート: 判断 61"/>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17780</xdr:rowOff>
    </xdr:from>
    <xdr:to>
      <xdr:col>20</xdr:col>
      <xdr:colOff>38100</xdr:colOff>
      <xdr:row>36</xdr:row>
      <xdr:rowOff>119380</xdr:rowOff>
    </xdr:to>
    <xdr:sp macro="" textlink="">
      <xdr:nvSpPr>
        <xdr:cNvPr id="63" name="フローチャート: 判断 62"/>
        <xdr:cNvSpPr/>
      </xdr:nvSpPr>
      <xdr:spPr>
        <a:xfrm>
          <a:off x="37465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19050</xdr:rowOff>
    </xdr:from>
    <xdr:to>
      <xdr:col>15</xdr:col>
      <xdr:colOff>101600</xdr:colOff>
      <xdr:row>36</xdr:row>
      <xdr:rowOff>120650</xdr:rowOff>
    </xdr:to>
    <xdr:sp macro="" textlink="">
      <xdr:nvSpPr>
        <xdr:cNvPr id="64" name="フローチャート: 判断 63"/>
        <xdr:cNvSpPr/>
      </xdr:nvSpPr>
      <xdr:spPr>
        <a:xfrm>
          <a:off x="2857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8890</xdr:rowOff>
    </xdr:from>
    <xdr:to>
      <xdr:col>10</xdr:col>
      <xdr:colOff>165100</xdr:colOff>
      <xdr:row>36</xdr:row>
      <xdr:rowOff>110490</xdr:rowOff>
    </xdr:to>
    <xdr:sp macro="" textlink="">
      <xdr:nvSpPr>
        <xdr:cNvPr id="65" name="フローチャート: 判断 64"/>
        <xdr:cNvSpPr/>
      </xdr:nvSpPr>
      <xdr:spPr>
        <a:xfrm>
          <a:off x="1968500" y="61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22860</xdr:rowOff>
    </xdr:from>
    <xdr:to>
      <xdr:col>6</xdr:col>
      <xdr:colOff>38100</xdr:colOff>
      <xdr:row>36</xdr:row>
      <xdr:rowOff>124460</xdr:rowOff>
    </xdr:to>
    <xdr:sp macro="" textlink="">
      <xdr:nvSpPr>
        <xdr:cNvPr id="66" name="フローチャート: 判断 65"/>
        <xdr:cNvSpPr/>
      </xdr:nvSpPr>
      <xdr:spPr>
        <a:xfrm>
          <a:off x="10795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72390</xdr:rowOff>
    </xdr:from>
    <xdr:to>
      <xdr:col>24</xdr:col>
      <xdr:colOff>114300</xdr:colOff>
      <xdr:row>40</xdr:row>
      <xdr:rowOff>2540</xdr:rowOff>
    </xdr:to>
    <xdr:sp macro="" textlink="">
      <xdr:nvSpPr>
        <xdr:cNvPr id="72" name="楕円 71"/>
        <xdr:cNvSpPr/>
      </xdr:nvSpPr>
      <xdr:spPr>
        <a:xfrm>
          <a:off x="45847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50817</xdr:rowOff>
    </xdr:from>
    <xdr:ext cx="405111" cy="259045"/>
    <xdr:sp macro="" textlink="">
      <xdr:nvSpPr>
        <xdr:cNvPr id="73" name="【図書館】&#10;有形固定資産減価償却率該当値テキスト"/>
        <xdr:cNvSpPr txBox="1"/>
      </xdr:nvSpPr>
      <xdr:spPr>
        <a:xfrm>
          <a:off x="4673600" y="673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139700</xdr:rowOff>
    </xdr:from>
    <xdr:to>
      <xdr:col>6</xdr:col>
      <xdr:colOff>38100</xdr:colOff>
      <xdr:row>39</xdr:row>
      <xdr:rowOff>69850</xdr:rowOff>
    </xdr:to>
    <xdr:sp macro="" textlink="">
      <xdr:nvSpPr>
        <xdr:cNvPr id="74" name="楕円 73"/>
        <xdr:cNvSpPr/>
      </xdr:nvSpPr>
      <xdr:spPr>
        <a:xfrm>
          <a:off x="107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34</xdr:row>
      <xdr:rowOff>135907</xdr:rowOff>
    </xdr:from>
    <xdr:ext cx="405111" cy="259045"/>
    <xdr:sp macro="" textlink="">
      <xdr:nvSpPr>
        <xdr:cNvPr id="75" name="n_1aveValue【図書館】&#10;有形固定資産減価償却率"/>
        <xdr:cNvSpPr txBox="1"/>
      </xdr:nvSpPr>
      <xdr:spPr>
        <a:xfrm>
          <a:off x="3582044" y="59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137177</xdr:rowOff>
    </xdr:from>
    <xdr:ext cx="405111" cy="259045"/>
    <xdr:sp macro="" textlink="">
      <xdr:nvSpPr>
        <xdr:cNvPr id="76" name="n_2aveValue【図書館】&#10;有形固定資産減価償却率"/>
        <xdr:cNvSpPr txBox="1"/>
      </xdr:nvSpPr>
      <xdr:spPr>
        <a:xfrm>
          <a:off x="2705744" y="596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127017</xdr:rowOff>
    </xdr:from>
    <xdr:ext cx="405111" cy="259045"/>
    <xdr:sp macro="" textlink="">
      <xdr:nvSpPr>
        <xdr:cNvPr id="77" name="n_3aveValue【図書館】&#10;有形固定資産減価償却率"/>
        <xdr:cNvSpPr txBox="1"/>
      </xdr:nvSpPr>
      <xdr:spPr>
        <a:xfrm>
          <a:off x="1816744" y="5956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140987</xdr:rowOff>
    </xdr:from>
    <xdr:ext cx="405111" cy="259045"/>
    <xdr:sp macro="" textlink="">
      <xdr:nvSpPr>
        <xdr:cNvPr id="78" name="n_4aveValue【図書館】&#10;有形固定資産減価償却率"/>
        <xdr:cNvSpPr txBox="1"/>
      </xdr:nvSpPr>
      <xdr:spPr>
        <a:xfrm>
          <a:off x="927744" y="5970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60977</xdr:rowOff>
    </xdr:from>
    <xdr:ext cx="405111" cy="259045"/>
    <xdr:sp macro="" textlink="">
      <xdr:nvSpPr>
        <xdr:cNvPr id="79" name="n_4mainValue【図書館】&#10;有形固定資産減価償却率"/>
        <xdr:cNvSpPr txBox="1"/>
      </xdr:nvSpPr>
      <xdr:spPr>
        <a:xfrm>
          <a:off x="927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03" name="直線コネクタ 102"/>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04" name="【図書館】&#10;一人当たり面積最小値テキスト"/>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05" name="直線コネクタ 104"/>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06" name="【図書館】&#10;一人当たり面積最大値テキスト"/>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07" name="直線コネクタ 106"/>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101617</xdr:rowOff>
    </xdr:from>
    <xdr:ext cx="469744" cy="259045"/>
    <xdr:sp macro="" textlink="">
      <xdr:nvSpPr>
        <xdr:cNvPr id="108" name="【図書館】&#10;一人当たり面積平均値テキスト"/>
        <xdr:cNvSpPr txBox="1"/>
      </xdr:nvSpPr>
      <xdr:spPr>
        <a:xfrm>
          <a:off x="10515600" y="6788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78740</xdr:rowOff>
    </xdr:from>
    <xdr:to>
      <xdr:col>55</xdr:col>
      <xdr:colOff>50800</xdr:colOff>
      <xdr:row>41</xdr:row>
      <xdr:rowOff>8890</xdr:rowOff>
    </xdr:to>
    <xdr:sp macro="" textlink="">
      <xdr:nvSpPr>
        <xdr:cNvPr id="109" name="フローチャート: 判断 108"/>
        <xdr:cNvSpPr/>
      </xdr:nvSpPr>
      <xdr:spPr>
        <a:xfrm>
          <a:off x="10426700" y="693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86360</xdr:rowOff>
    </xdr:from>
    <xdr:to>
      <xdr:col>50</xdr:col>
      <xdr:colOff>165100</xdr:colOff>
      <xdr:row>41</xdr:row>
      <xdr:rowOff>16510</xdr:rowOff>
    </xdr:to>
    <xdr:sp macro="" textlink="">
      <xdr:nvSpPr>
        <xdr:cNvPr id="110" name="フローチャート: 判断 109"/>
        <xdr:cNvSpPr/>
      </xdr:nvSpPr>
      <xdr:spPr>
        <a:xfrm>
          <a:off x="9588500" y="694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101600</xdr:rowOff>
    </xdr:from>
    <xdr:to>
      <xdr:col>46</xdr:col>
      <xdr:colOff>38100</xdr:colOff>
      <xdr:row>41</xdr:row>
      <xdr:rowOff>31750</xdr:rowOff>
    </xdr:to>
    <xdr:sp macro="" textlink="">
      <xdr:nvSpPr>
        <xdr:cNvPr id="111" name="フローチャート: 判断 110"/>
        <xdr:cNvSpPr/>
      </xdr:nvSpPr>
      <xdr:spPr>
        <a:xfrm>
          <a:off x="8699500" y="695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105410</xdr:rowOff>
    </xdr:from>
    <xdr:to>
      <xdr:col>41</xdr:col>
      <xdr:colOff>101600</xdr:colOff>
      <xdr:row>41</xdr:row>
      <xdr:rowOff>35560</xdr:rowOff>
    </xdr:to>
    <xdr:sp macro="" textlink="">
      <xdr:nvSpPr>
        <xdr:cNvPr id="112" name="フローチャート: 判断 111"/>
        <xdr:cNvSpPr/>
      </xdr:nvSpPr>
      <xdr:spPr>
        <a:xfrm>
          <a:off x="78105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109220</xdr:rowOff>
    </xdr:from>
    <xdr:to>
      <xdr:col>36</xdr:col>
      <xdr:colOff>165100</xdr:colOff>
      <xdr:row>41</xdr:row>
      <xdr:rowOff>39370</xdr:rowOff>
    </xdr:to>
    <xdr:sp macro="" textlink="">
      <xdr:nvSpPr>
        <xdr:cNvPr id="113" name="フローチャート: 判断 112"/>
        <xdr:cNvSpPr/>
      </xdr:nvSpPr>
      <xdr:spPr>
        <a:xfrm>
          <a:off x="6921500" y="69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74930</xdr:rowOff>
    </xdr:from>
    <xdr:to>
      <xdr:col>55</xdr:col>
      <xdr:colOff>50800</xdr:colOff>
      <xdr:row>42</xdr:row>
      <xdr:rowOff>5080</xdr:rowOff>
    </xdr:to>
    <xdr:sp macro="" textlink="">
      <xdr:nvSpPr>
        <xdr:cNvPr id="119" name="楕円 118"/>
        <xdr:cNvSpPr/>
      </xdr:nvSpPr>
      <xdr:spPr>
        <a:xfrm>
          <a:off x="10426700" y="710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161307</xdr:rowOff>
    </xdr:from>
    <xdr:ext cx="469744" cy="259045"/>
    <xdr:sp macro="" textlink="">
      <xdr:nvSpPr>
        <xdr:cNvPr id="120" name="【図書館】&#10;一人当たり面積該当値テキスト"/>
        <xdr:cNvSpPr txBox="1"/>
      </xdr:nvSpPr>
      <xdr:spPr>
        <a:xfrm>
          <a:off x="1051560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41</xdr:row>
      <xdr:rowOff>82550</xdr:rowOff>
    </xdr:from>
    <xdr:to>
      <xdr:col>36</xdr:col>
      <xdr:colOff>165100</xdr:colOff>
      <xdr:row>42</xdr:row>
      <xdr:rowOff>12700</xdr:rowOff>
    </xdr:to>
    <xdr:sp macro="" textlink="">
      <xdr:nvSpPr>
        <xdr:cNvPr id="121" name="楕円 120"/>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33037</xdr:rowOff>
    </xdr:from>
    <xdr:ext cx="469744" cy="259045"/>
    <xdr:sp macro="" textlink="">
      <xdr:nvSpPr>
        <xdr:cNvPr id="122" name="n_1aveValue【図書館】&#10;一人当たり面積"/>
        <xdr:cNvSpPr txBox="1"/>
      </xdr:nvSpPr>
      <xdr:spPr>
        <a:xfrm>
          <a:off x="9391727" y="6719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48277</xdr:rowOff>
    </xdr:from>
    <xdr:ext cx="469744" cy="259045"/>
    <xdr:sp macro="" textlink="">
      <xdr:nvSpPr>
        <xdr:cNvPr id="123" name="n_2aveValue【図書館】&#10;一人当たり面積"/>
        <xdr:cNvSpPr txBox="1"/>
      </xdr:nvSpPr>
      <xdr:spPr>
        <a:xfrm>
          <a:off x="8515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52087</xdr:rowOff>
    </xdr:from>
    <xdr:ext cx="469744" cy="259045"/>
    <xdr:sp macro="" textlink="">
      <xdr:nvSpPr>
        <xdr:cNvPr id="124" name="n_3aveValue【図書館】&#10;一人当たり面積"/>
        <xdr:cNvSpPr txBox="1"/>
      </xdr:nvSpPr>
      <xdr:spPr>
        <a:xfrm>
          <a:off x="7626427" y="6738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55897</xdr:rowOff>
    </xdr:from>
    <xdr:ext cx="469744" cy="259045"/>
    <xdr:sp macro="" textlink="">
      <xdr:nvSpPr>
        <xdr:cNvPr id="125" name="n_4aveValue【図書館】&#10;一人当たり面積"/>
        <xdr:cNvSpPr txBox="1"/>
      </xdr:nvSpPr>
      <xdr:spPr>
        <a:xfrm>
          <a:off x="6737427" y="674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26" name="n_4mainValue【図書館】&#10;一人当たり面積"/>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37" name="テキスト ボックス 13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39" name="テキスト ボックス 13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7" name="テキスト ボックス 14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49" name="テキスト ボックス 14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106680</xdr:rowOff>
    </xdr:from>
    <xdr:to>
      <xdr:col>24</xdr:col>
      <xdr:colOff>62865</xdr:colOff>
      <xdr:row>64</xdr:row>
      <xdr:rowOff>76200</xdr:rowOff>
    </xdr:to>
    <xdr:cxnSp macro="">
      <xdr:nvCxnSpPr>
        <xdr:cNvPr id="151" name="直線コネクタ 150"/>
        <xdr:cNvCxnSpPr/>
      </xdr:nvCxnSpPr>
      <xdr:spPr>
        <a:xfrm flipV="1">
          <a:off x="4634865" y="95364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5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53" name="直線コネクタ 15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53357</xdr:rowOff>
    </xdr:from>
    <xdr:ext cx="405111" cy="259045"/>
    <xdr:sp macro="" textlink="">
      <xdr:nvSpPr>
        <xdr:cNvPr id="154" name="【体育館・プール】&#10;有形固定資産減価償却率最大値テキスト"/>
        <xdr:cNvSpPr txBox="1"/>
      </xdr:nvSpPr>
      <xdr:spPr>
        <a:xfrm>
          <a:off x="4673600" y="931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106680</xdr:rowOff>
    </xdr:from>
    <xdr:to>
      <xdr:col>24</xdr:col>
      <xdr:colOff>152400</xdr:colOff>
      <xdr:row>55</xdr:row>
      <xdr:rowOff>106680</xdr:rowOff>
    </xdr:to>
    <xdr:cxnSp macro="">
      <xdr:nvCxnSpPr>
        <xdr:cNvPr id="155" name="直線コネクタ 154"/>
        <xdr:cNvCxnSpPr/>
      </xdr:nvCxnSpPr>
      <xdr:spPr>
        <a:xfrm>
          <a:off x="4546600" y="953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148607</xdr:rowOff>
    </xdr:from>
    <xdr:ext cx="405111" cy="259045"/>
    <xdr:sp macro="" textlink="">
      <xdr:nvSpPr>
        <xdr:cNvPr id="156" name="【体育館・プール】&#10;有形固定資産減価償却率平均値テキスト"/>
        <xdr:cNvSpPr txBox="1"/>
      </xdr:nvSpPr>
      <xdr:spPr>
        <a:xfrm>
          <a:off x="4673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170180</xdr:rowOff>
    </xdr:from>
    <xdr:to>
      <xdr:col>24</xdr:col>
      <xdr:colOff>114300</xdr:colOff>
      <xdr:row>60</xdr:row>
      <xdr:rowOff>100330</xdr:rowOff>
    </xdr:to>
    <xdr:sp macro="" textlink="">
      <xdr:nvSpPr>
        <xdr:cNvPr id="157" name="フローチャート: 判断 156"/>
        <xdr:cNvSpPr/>
      </xdr:nvSpPr>
      <xdr:spPr>
        <a:xfrm>
          <a:off x="4584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154940</xdr:rowOff>
    </xdr:from>
    <xdr:to>
      <xdr:col>20</xdr:col>
      <xdr:colOff>38100</xdr:colOff>
      <xdr:row>60</xdr:row>
      <xdr:rowOff>85090</xdr:rowOff>
    </xdr:to>
    <xdr:sp macro="" textlink="">
      <xdr:nvSpPr>
        <xdr:cNvPr id="158" name="フローチャート: 判断 157"/>
        <xdr:cNvSpPr/>
      </xdr:nvSpPr>
      <xdr:spPr>
        <a:xfrm>
          <a:off x="3746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135890</xdr:rowOff>
    </xdr:from>
    <xdr:to>
      <xdr:col>15</xdr:col>
      <xdr:colOff>101600</xdr:colOff>
      <xdr:row>60</xdr:row>
      <xdr:rowOff>66040</xdr:rowOff>
    </xdr:to>
    <xdr:sp macro="" textlink="">
      <xdr:nvSpPr>
        <xdr:cNvPr id="159" name="フローチャート: 判断 158"/>
        <xdr:cNvSpPr/>
      </xdr:nvSpPr>
      <xdr:spPr>
        <a:xfrm>
          <a:off x="2857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118745</xdr:rowOff>
    </xdr:from>
    <xdr:to>
      <xdr:col>10</xdr:col>
      <xdr:colOff>165100</xdr:colOff>
      <xdr:row>60</xdr:row>
      <xdr:rowOff>48895</xdr:rowOff>
    </xdr:to>
    <xdr:sp macro="" textlink="">
      <xdr:nvSpPr>
        <xdr:cNvPr id="160" name="フローチャート: 判断 159"/>
        <xdr:cNvSpPr/>
      </xdr:nvSpPr>
      <xdr:spPr>
        <a:xfrm>
          <a:off x="1968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48260</xdr:rowOff>
    </xdr:from>
    <xdr:to>
      <xdr:col>6</xdr:col>
      <xdr:colOff>38100</xdr:colOff>
      <xdr:row>59</xdr:row>
      <xdr:rowOff>149860</xdr:rowOff>
    </xdr:to>
    <xdr:sp macro="" textlink="">
      <xdr:nvSpPr>
        <xdr:cNvPr id="161" name="フローチャート: 判断 160"/>
        <xdr:cNvSpPr/>
      </xdr:nvSpPr>
      <xdr:spPr>
        <a:xfrm>
          <a:off x="1079500" y="1016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130175</xdr:rowOff>
    </xdr:from>
    <xdr:to>
      <xdr:col>24</xdr:col>
      <xdr:colOff>114300</xdr:colOff>
      <xdr:row>60</xdr:row>
      <xdr:rowOff>60325</xdr:rowOff>
    </xdr:to>
    <xdr:sp macro="" textlink="">
      <xdr:nvSpPr>
        <xdr:cNvPr id="167" name="楕円 166"/>
        <xdr:cNvSpPr/>
      </xdr:nvSpPr>
      <xdr:spPr>
        <a:xfrm>
          <a:off x="45847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153052</xdr:rowOff>
    </xdr:from>
    <xdr:ext cx="405111" cy="259045"/>
    <xdr:sp macro="" textlink="">
      <xdr:nvSpPr>
        <xdr:cNvPr id="168" name="【体育館・プール】&#10;有形固定資産減価償却率該当値テキスト"/>
        <xdr:cNvSpPr txBox="1"/>
      </xdr:nvSpPr>
      <xdr:spPr>
        <a:xfrm>
          <a:off x="4673600"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137795</xdr:rowOff>
    </xdr:from>
    <xdr:to>
      <xdr:col>6</xdr:col>
      <xdr:colOff>38100</xdr:colOff>
      <xdr:row>58</xdr:row>
      <xdr:rowOff>67945</xdr:rowOff>
    </xdr:to>
    <xdr:sp macro="" textlink="">
      <xdr:nvSpPr>
        <xdr:cNvPr id="169" name="楕円 168"/>
        <xdr:cNvSpPr/>
      </xdr:nvSpPr>
      <xdr:spPr>
        <a:xfrm>
          <a:off x="1079500" y="991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101617</xdr:rowOff>
    </xdr:from>
    <xdr:ext cx="405111" cy="259045"/>
    <xdr:sp macro="" textlink="">
      <xdr:nvSpPr>
        <xdr:cNvPr id="170" name="n_1aveValue【体育館・プー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82567</xdr:rowOff>
    </xdr:from>
    <xdr:ext cx="405111" cy="259045"/>
    <xdr:sp macro="" textlink="">
      <xdr:nvSpPr>
        <xdr:cNvPr id="171" name="n_2aveValue【体育館・プール】&#10;有形固定資産減価償却率"/>
        <xdr:cNvSpPr txBox="1"/>
      </xdr:nvSpPr>
      <xdr:spPr>
        <a:xfrm>
          <a:off x="2705744"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65422</xdr:rowOff>
    </xdr:from>
    <xdr:ext cx="405111" cy="259045"/>
    <xdr:sp macro="" textlink="">
      <xdr:nvSpPr>
        <xdr:cNvPr id="172" name="n_3aveValue【体育館・プール】&#10;有形固定資産減価償却率"/>
        <xdr:cNvSpPr txBox="1"/>
      </xdr:nvSpPr>
      <xdr:spPr>
        <a:xfrm>
          <a:off x="1816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140987</xdr:rowOff>
    </xdr:from>
    <xdr:ext cx="405111" cy="259045"/>
    <xdr:sp macro="" textlink="">
      <xdr:nvSpPr>
        <xdr:cNvPr id="173" name="n_4aveValue【体育館・プール】&#10;有形固定資産減価償却率"/>
        <xdr:cNvSpPr txBox="1"/>
      </xdr:nvSpPr>
      <xdr:spPr>
        <a:xfrm>
          <a:off x="927744" y="1025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84472</xdr:rowOff>
    </xdr:from>
    <xdr:ext cx="405111" cy="259045"/>
    <xdr:sp macro="" textlink="">
      <xdr:nvSpPr>
        <xdr:cNvPr id="174" name="n_4mainValue【体育館・プール】&#10;有形固定資産減価償却率"/>
        <xdr:cNvSpPr txBox="1"/>
      </xdr:nvSpPr>
      <xdr:spPr>
        <a:xfrm>
          <a:off x="92774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6" name="テキスト ボックス 18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8" name="テキスト ボックス 18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0" name="テキスト ボックス 18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2" name="テキスト ボックス 19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103784</xdr:rowOff>
    </xdr:from>
    <xdr:to>
      <xdr:col>54</xdr:col>
      <xdr:colOff>189865</xdr:colOff>
      <xdr:row>63</xdr:row>
      <xdr:rowOff>162763</xdr:rowOff>
    </xdr:to>
    <xdr:cxnSp macro="">
      <xdr:nvCxnSpPr>
        <xdr:cNvPr id="196" name="直線コネクタ 195"/>
        <xdr:cNvCxnSpPr/>
      </xdr:nvCxnSpPr>
      <xdr:spPr>
        <a:xfrm flipV="1">
          <a:off x="10476865" y="9876434"/>
          <a:ext cx="0" cy="1087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7" name="【体育館・プール】&#10;一人当たり面積最小値テキスト"/>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8" name="直線コネクタ 197"/>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50461</xdr:rowOff>
    </xdr:from>
    <xdr:ext cx="469744" cy="259045"/>
    <xdr:sp macro="" textlink="">
      <xdr:nvSpPr>
        <xdr:cNvPr id="199" name="【体育館・プール】&#10;一人当たり面積最大値テキスト"/>
        <xdr:cNvSpPr txBox="1"/>
      </xdr:nvSpPr>
      <xdr:spPr>
        <a:xfrm>
          <a:off x="10515600" y="965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103784</xdr:rowOff>
    </xdr:from>
    <xdr:to>
      <xdr:col>55</xdr:col>
      <xdr:colOff>88900</xdr:colOff>
      <xdr:row>57</xdr:row>
      <xdr:rowOff>103784</xdr:rowOff>
    </xdr:to>
    <xdr:cxnSp macro="">
      <xdr:nvCxnSpPr>
        <xdr:cNvPr id="200" name="直線コネクタ 199"/>
        <xdr:cNvCxnSpPr/>
      </xdr:nvCxnSpPr>
      <xdr:spPr>
        <a:xfrm>
          <a:off x="10388600" y="9876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110964</xdr:rowOff>
    </xdr:from>
    <xdr:ext cx="469744" cy="259045"/>
    <xdr:sp macro="" textlink="">
      <xdr:nvSpPr>
        <xdr:cNvPr id="201" name="【体育館・プール】&#10;一人当たり面積平均値テキスト"/>
        <xdr:cNvSpPr txBox="1"/>
      </xdr:nvSpPr>
      <xdr:spPr>
        <a:xfrm>
          <a:off x="10515600" y="10740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132537</xdr:rowOff>
    </xdr:from>
    <xdr:to>
      <xdr:col>55</xdr:col>
      <xdr:colOff>50800</xdr:colOff>
      <xdr:row>63</xdr:row>
      <xdr:rowOff>62687</xdr:rowOff>
    </xdr:to>
    <xdr:sp macro="" textlink="">
      <xdr:nvSpPr>
        <xdr:cNvPr id="202" name="フローチャート: 判断 201"/>
        <xdr:cNvSpPr/>
      </xdr:nvSpPr>
      <xdr:spPr>
        <a:xfrm>
          <a:off x="10426700" y="10762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137566</xdr:rowOff>
    </xdr:from>
    <xdr:to>
      <xdr:col>50</xdr:col>
      <xdr:colOff>165100</xdr:colOff>
      <xdr:row>63</xdr:row>
      <xdr:rowOff>67716</xdr:rowOff>
    </xdr:to>
    <xdr:sp macro="" textlink="">
      <xdr:nvSpPr>
        <xdr:cNvPr id="203" name="フローチャート: 判断 202"/>
        <xdr:cNvSpPr/>
      </xdr:nvSpPr>
      <xdr:spPr>
        <a:xfrm>
          <a:off x="9588500" y="10767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4" name="フローチャート: 判断 203"/>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143053</xdr:rowOff>
    </xdr:from>
    <xdr:to>
      <xdr:col>41</xdr:col>
      <xdr:colOff>101600</xdr:colOff>
      <xdr:row>63</xdr:row>
      <xdr:rowOff>73203</xdr:rowOff>
    </xdr:to>
    <xdr:sp macro="" textlink="">
      <xdr:nvSpPr>
        <xdr:cNvPr id="205" name="フローチャート: 判断 204"/>
        <xdr:cNvSpPr/>
      </xdr:nvSpPr>
      <xdr:spPr>
        <a:xfrm>
          <a:off x="7810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864</xdr:rowOff>
    </xdr:from>
    <xdr:to>
      <xdr:col>36</xdr:col>
      <xdr:colOff>165100</xdr:colOff>
      <xdr:row>63</xdr:row>
      <xdr:rowOff>102464</xdr:rowOff>
    </xdr:to>
    <xdr:sp macro="" textlink="">
      <xdr:nvSpPr>
        <xdr:cNvPr id="206" name="フローチャート: 判断 205"/>
        <xdr:cNvSpPr/>
      </xdr:nvSpPr>
      <xdr:spPr>
        <a:xfrm>
          <a:off x="6921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68072</xdr:rowOff>
    </xdr:from>
    <xdr:to>
      <xdr:col>55</xdr:col>
      <xdr:colOff>50800</xdr:colOff>
      <xdr:row>61</xdr:row>
      <xdr:rowOff>169672</xdr:rowOff>
    </xdr:to>
    <xdr:sp macro="" textlink="">
      <xdr:nvSpPr>
        <xdr:cNvPr id="212" name="楕円 211"/>
        <xdr:cNvSpPr/>
      </xdr:nvSpPr>
      <xdr:spPr>
        <a:xfrm>
          <a:off x="10426700" y="1052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90949</xdr:rowOff>
    </xdr:from>
    <xdr:ext cx="469744" cy="259045"/>
    <xdr:sp macro="" textlink="">
      <xdr:nvSpPr>
        <xdr:cNvPr id="213" name="【体育館・プール】&#10;一人当たり面積該当値テキスト"/>
        <xdr:cNvSpPr txBox="1"/>
      </xdr:nvSpPr>
      <xdr:spPr>
        <a:xfrm>
          <a:off x="10515600" y="1037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62</xdr:row>
      <xdr:rowOff>85903</xdr:rowOff>
    </xdr:from>
    <xdr:to>
      <xdr:col>36</xdr:col>
      <xdr:colOff>165100</xdr:colOff>
      <xdr:row>63</xdr:row>
      <xdr:rowOff>16053</xdr:rowOff>
    </xdr:to>
    <xdr:sp macro="" textlink="">
      <xdr:nvSpPr>
        <xdr:cNvPr id="214" name="楕円 213"/>
        <xdr:cNvSpPr/>
      </xdr:nvSpPr>
      <xdr:spPr>
        <a:xfrm>
          <a:off x="6921500" y="1071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84243</xdr:rowOff>
    </xdr:from>
    <xdr:ext cx="469744" cy="259045"/>
    <xdr:sp macro="" textlink="">
      <xdr:nvSpPr>
        <xdr:cNvPr id="215" name="n_1aveValue【体育館・プール】&#10;一人当たり面積"/>
        <xdr:cNvSpPr txBox="1"/>
      </xdr:nvSpPr>
      <xdr:spPr>
        <a:xfrm>
          <a:off x="9391727" y="1054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6" name="n_2aveValue【体育館・プール】&#10;一人当たり面積"/>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89730</xdr:rowOff>
    </xdr:from>
    <xdr:ext cx="469744" cy="259045"/>
    <xdr:sp macro="" textlink="">
      <xdr:nvSpPr>
        <xdr:cNvPr id="217" name="n_3aveValue【体育館・プール】&#10;一人当たり面積"/>
        <xdr:cNvSpPr txBox="1"/>
      </xdr:nvSpPr>
      <xdr:spPr>
        <a:xfrm>
          <a:off x="7626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93591</xdr:rowOff>
    </xdr:from>
    <xdr:ext cx="469744" cy="259045"/>
    <xdr:sp macro="" textlink="">
      <xdr:nvSpPr>
        <xdr:cNvPr id="218" name="n_4aveValue【体育館・プール】&#10;一人当たり面積"/>
        <xdr:cNvSpPr txBox="1"/>
      </xdr:nvSpPr>
      <xdr:spPr>
        <a:xfrm>
          <a:off x="6737427" y="10894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32580</xdr:rowOff>
    </xdr:from>
    <xdr:ext cx="469744" cy="259045"/>
    <xdr:sp macro="" textlink="">
      <xdr:nvSpPr>
        <xdr:cNvPr id="219" name="n_4mainValue【体育館・プール】&#10;一人当たり面積"/>
        <xdr:cNvSpPr txBox="1"/>
      </xdr:nvSpPr>
      <xdr:spPr>
        <a:xfrm>
          <a:off x="6737427" y="10491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30" name="テキスト ボックス 22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32" name="テキスト ボックス 23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42" name="テキスト ボックス 24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5714</xdr:rowOff>
    </xdr:from>
    <xdr:to>
      <xdr:col>24</xdr:col>
      <xdr:colOff>62865</xdr:colOff>
      <xdr:row>86</xdr:row>
      <xdr:rowOff>114300</xdr:rowOff>
    </xdr:to>
    <xdr:cxnSp macro="">
      <xdr:nvCxnSpPr>
        <xdr:cNvPr id="244" name="直線コネクタ 243"/>
        <xdr:cNvCxnSpPr/>
      </xdr:nvCxnSpPr>
      <xdr:spPr>
        <a:xfrm flipV="1">
          <a:off x="4634865" y="13378814"/>
          <a:ext cx="0" cy="1480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4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46" name="直線コネクタ 24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123841</xdr:rowOff>
    </xdr:from>
    <xdr:ext cx="405111" cy="259045"/>
    <xdr:sp macro="" textlink="">
      <xdr:nvSpPr>
        <xdr:cNvPr id="247" name="【福祉施設】&#10;有形固定資産減価償却率最大値テキスト"/>
        <xdr:cNvSpPr txBox="1"/>
      </xdr:nvSpPr>
      <xdr:spPr>
        <a:xfrm>
          <a:off x="4673600" y="13154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5714</xdr:rowOff>
    </xdr:from>
    <xdr:to>
      <xdr:col>24</xdr:col>
      <xdr:colOff>152400</xdr:colOff>
      <xdr:row>78</xdr:row>
      <xdr:rowOff>5714</xdr:rowOff>
    </xdr:to>
    <xdr:cxnSp macro="">
      <xdr:nvCxnSpPr>
        <xdr:cNvPr id="248" name="直線コネクタ 247"/>
        <xdr:cNvCxnSpPr/>
      </xdr:nvCxnSpPr>
      <xdr:spPr>
        <a:xfrm>
          <a:off x="4546600" y="1337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139716</xdr:rowOff>
    </xdr:from>
    <xdr:ext cx="405111" cy="259045"/>
    <xdr:sp macro="" textlink="">
      <xdr:nvSpPr>
        <xdr:cNvPr id="249" name="【福祉施設】&#10;有形固定資産減価償却率平均値テキスト"/>
        <xdr:cNvSpPr txBox="1"/>
      </xdr:nvSpPr>
      <xdr:spPr>
        <a:xfrm>
          <a:off x="4673600" y="13855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116839</xdr:rowOff>
    </xdr:from>
    <xdr:to>
      <xdr:col>24</xdr:col>
      <xdr:colOff>114300</xdr:colOff>
      <xdr:row>82</xdr:row>
      <xdr:rowOff>46989</xdr:rowOff>
    </xdr:to>
    <xdr:sp macro="" textlink="">
      <xdr:nvSpPr>
        <xdr:cNvPr id="250" name="フローチャート: 判断 249"/>
        <xdr:cNvSpPr/>
      </xdr:nvSpPr>
      <xdr:spPr>
        <a:xfrm>
          <a:off x="4584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76836</xdr:rowOff>
    </xdr:from>
    <xdr:to>
      <xdr:col>20</xdr:col>
      <xdr:colOff>38100</xdr:colOff>
      <xdr:row>82</xdr:row>
      <xdr:rowOff>6986</xdr:rowOff>
    </xdr:to>
    <xdr:sp macro="" textlink="">
      <xdr:nvSpPr>
        <xdr:cNvPr id="251" name="フローチャート: 判断 250"/>
        <xdr:cNvSpPr/>
      </xdr:nvSpPr>
      <xdr:spPr>
        <a:xfrm>
          <a:off x="3746500" y="139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55880</xdr:rowOff>
    </xdr:from>
    <xdr:to>
      <xdr:col>15</xdr:col>
      <xdr:colOff>101600</xdr:colOff>
      <xdr:row>81</xdr:row>
      <xdr:rowOff>157480</xdr:rowOff>
    </xdr:to>
    <xdr:sp macro="" textlink="">
      <xdr:nvSpPr>
        <xdr:cNvPr id="252" name="フローチャート: 判断 251"/>
        <xdr:cNvSpPr/>
      </xdr:nvSpPr>
      <xdr:spPr>
        <a:xfrm>
          <a:off x="2857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52070</xdr:rowOff>
    </xdr:from>
    <xdr:to>
      <xdr:col>10</xdr:col>
      <xdr:colOff>165100</xdr:colOff>
      <xdr:row>81</xdr:row>
      <xdr:rowOff>153670</xdr:rowOff>
    </xdr:to>
    <xdr:sp macro="" textlink="">
      <xdr:nvSpPr>
        <xdr:cNvPr id="253" name="フローチャート: 判断 252"/>
        <xdr:cNvSpPr/>
      </xdr:nvSpPr>
      <xdr:spPr>
        <a:xfrm>
          <a:off x="1968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52070</xdr:rowOff>
    </xdr:from>
    <xdr:to>
      <xdr:col>6</xdr:col>
      <xdr:colOff>38100</xdr:colOff>
      <xdr:row>81</xdr:row>
      <xdr:rowOff>153670</xdr:rowOff>
    </xdr:to>
    <xdr:sp macro="" textlink="">
      <xdr:nvSpPr>
        <xdr:cNvPr id="254" name="フローチャート: 判断 253"/>
        <xdr:cNvSpPr/>
      </xdr:nvSpPr>
      <xdr:spPr>
        <a:xfrm>
          <a:off x="10795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5" name="テキスト ボックス 2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6" name="テキスト ボックス 2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7" name="テキスト ボックス 2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8" name="テキスト ボックス 2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9" name="テキスト ボックス 2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60" name="楕円 259"/>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61"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83</xdr:row>
      <xdr:rowOff>57786</xdr:rowOff>
    </xdr:from>
    <xdr:to>
      <xdr:col>6</xdr:col>
      <xdr:colOff>38100</xdr:colOff>
      <xdr:row>83</xdr:row>
      <xdr:rowOff>159386</xdr:rowOff>
    </xdr:to>
    <xdr:sp macro="" textlink="">
      <xdr:nvSpPr>
        <xdr:cNvPr id="262" name="楕円 261"/>
        <xdr:cNvSpPr/>
      </xdr:nvSpPr>
      <xdr:spPr>
        <a:xfrm>
          <a:off x="10795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23513</xdr:rowOff>
    </xdr:from>
    <xdr:ext cx="405111" cy="259045"/>
    <xdr:sp macro="" textlink="">
      <xdr:nvSpPr>
        <xdr:cNvPr id="263" name="n_1ave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2557</xdr:rowOff>
    </xdr:from>
    <xdr:ext cx="405111" cy="259045"/>
    <xdr:sp macro="" textlink="">
      <xdr:nvSpPr>
        <xdr:cNvPr id="264" name="n_2aveValue【福祉施設】&#10;有形固定資産減価償却率"/>
        <xdr:cNvSpPr txBox="1"/>
      </xdr:nvSpPr>
      <xdr:spPr>
        <a:xfrm>
          <a:off x="27057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170197</xdr:rowOff>
    </xdr:from>
    <xdr:ext cx="405111" cy="259045"/>
    <xdr:sp macro="" textlink="">
      <xdr:nvSpPr>
        <xdr:cNvPr id="265" name="n_3aveValue【福祉施設】&#10;有形固定資産減価償却率"/>
        <xdr:cNvSpPr txBox="1"/>
      </xdr:nvSpPr>
      <xdr:spPr>
        <a:xfrm>
          <a:off x="1816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170197</xdr:rowOff>
    </xdr:from>
    <xdr:ext cx="405111" cy="259045"/>
    <xdr:sp macro="" textlink="">
      <xdr:nvSpPr>
        <xdr:cNvPr id="266" name="n_4aveValue【福祉施設】&#10;有形固定資産減価償却率"/>
        <xdr:cNvSpPr txBox="1"/>
      </xdr:nvSpPr>
      <xdr:spPr>
        <a:xfrm>
          <a:off x="927744"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150513</xdr:rowOff>
    </xdr:from>
    <xdr:ext cx="405111" cy="259045"/>
    <xdr:sp macro="" textlink="">
      <xdr:nvSpPr>
        <xdr:cNvPr id="267" name="n_4mainValue【福祉施設】&#10;有形固定資産減価償却率"/>
        <xdr:cNvSpPr txBox="1"/>
      </xdr:nvSpPr>
      <xdr:spPr>
        <a:xfrm>
          <a:off x="927744" y="1438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154939</xdr:rowOff>
    </xdr:from>
    <xdr:to>
      <xdr:col>54</xdr:col>
      <xdr:colOff>189865</xdr:colOff>
      <xdr:row>86</xdr:row>
      <xdr:rowOff>107950</xdr:rowOff>
    </xdr:to>
    <xdr:cxnSp macro="">
      <xdr:nvCxnSpPr>
        <xdr:cNvPr id="291" name="直線コネクタ 290"/>
        <xdr:cNvCxnSpPr/>
      </xdr:nvCxnSpPr>
      <xdr:spPr>
        <a:xfrm flipV="1">
          <a:off x="10476865" y="13528039"/>
          <a:ext cx="0" cy="132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2" name="【福祉施設】&#10;一人当たり面積最小値テキスト"/>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3" name="直線コネクタ 292"/>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101616</xdr:rowOff>
    </xdr:from>
    <xdr:ext cx="469744" cy="259045"/>
    <xdr:sp macro="" textlink="">
      <xdr:nvSpPr>
        <xdr:cNvPr id="294" name="【福祉施設】&#10;一人当たり面積最大値テキスト"/>
        <xdr:cNvSpPr txBox="1"/>
      </xdr:nvSpPr>
      <xdr:spPr>
        <a:xfrm>
          <a:off x="10515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154939</xdr:rowOff>
    </xdr:from>
    <xdr:to>
      <xdr:col>55</xdr:col>
      <xdr:colOff>88900</xdr:colOff>
      <xdr:row>78</xdr:row>
      <xdr:rowOff>154939</xdr:rowOff>
    </xdr:to>
    <xdr:cxnSp macro="">
      <xdr:nvCxnSpPr>
        <xdr:cNvPr id="295" name="直線コネクタ 294"/>
        <xdr:cNvCxnSpPr/>
      </xdr:nvCxnSpPr>
      <xdr:spPr>
        <a:xfrm>
          <a:off x="10388600" y="1352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69866</xdr:rowOff>
    </xdr:from>
    <xdr:ext cx="469744" cy="259045"/>
    <xdr:sp macro="" textlink="">
      <xdr:nvSpPr>
        <xdr:cNvPr id="296" name="【福祉施設】&#10;一人当たり面積平均値テキスト"/>
        <xdr:cNvSpPr txBox="1"/>
      </xdr:nvSpPr>
      <xdr:spPr>
        <a:xfrm>
          <a:off x="10515600" y="14471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46989</xdr:rowOff>
    </xdr:from>
    <xdr:to>
      <xdr:col>55</xdr:col>
      <xdr:colOff>50800</xdr:colOff>
      <xdr:row>85</xdr:row>
      <xdr:rowOff>148589</xdr:rowOff>
    </xdr:to>
    <xdr:sp macro="" textlink="">
      <xdr:nvSpPr>
        <xdr:cNvPr id="297" name="フローチャート: 判断 296"/>
        <xdr:cNvSpPr/>
      </xdr:nvSpPr>
      <xdr:spPr>
        <a:xfrm>
          <a:off x="104267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46989</xdr:rowOff>
    </xdr:from>
    <xdr:to>
      <xdr:col>50</xdr:col>
      <xdr:colOff>165100</xdr:colOff>
      <xdr:row>85</xdr:row>
      <xdr:rowOff>148589</xdr:rowOff>
    </xdr:to>
    <xdr:sp macro="" textlink="">
      <xdr:nvSpPr>
        <xdr:cNvPr id="298" name="フローチャート: 判断 297"/>
        <xdr:cNvSpPr/>
      </xdr:nvSpPr>
      <xdr:spPr>
        <a:xfrm>
          <a:off x="9588500" y="1462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49530</xdr:rowOff>
    </xdr:from>
    <xdr:to>
      <xdr:col>46</xdr:col>
      <xdr:colOff>38100</xdr:colOff>
      <xdr:row>85</xdr:row>
      <xdr:rowOff>151130</xdr:rowOff>
    </xdr:to>
    <xdr:sp macro="" textlink="">
      <xdr:nvSpPr>
        <xdr:cNvPr id="299" name="フローチャート: 判断 298"/>
        <xdr:cNvSpPr/>
      </xdr:nvSpPr>
      <xdr:spPr>
        <a:xfrm>
          <a:off x="8699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39370</xdr:rowOff>
    </xdr:from>
    <xdr:to>
      <xdr:col>41</xdr:col>
      <xdr:colOff>101600</xdr:colOff>
      <xdr:row>85</xdr:row>
      <xdr:rowOff>140970</xdr:rowOff>
    </xdr:to>
    <xdr:sp macro="" textlink="">
      <xdr:nvSpPr>
        <xdr:cNvPr id="300" name="フローチャート: 判断 299"/>
        <xdr:cNvSpPr/>
      </xdr:nvSpPr>
      <xdr:spPr>
        <a:xfrm>
          <a:off x="7810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81280</xdr:rowOff>
    </xdr:from>
    <xdr:to>
      <xdr:col>36</xdr:col>
      <xdr:colOff>165100</xdr:colOff>
      <xdr:row>86</xdr:row>
      <xdr:rowOff>11430</xdr:rowOff>
    </xdr:to>
    <xdr:sp macro="" textlink="">
      <xdr:nvSpPr>
        <xdr:cNvPr id="301" name="フローチャート: 判断 300"/>
        <xdr:cNvSpPr/>
      </xdr:nvSpPr>
      <xdr:spPr>
        <a:xfrm>
          <a:off x="6921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2" name="テキスト ボックス 30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3" name="テキスト ボックス 30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4" name="テキスト ボックス 30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5" name="テキスト ボックス 30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6" name="テキスト ボックス 30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26670</xdr:rowOff>
    </xdr:from>
    <xdr:to>
      <xdr:col>55</xdr:col>
      <xdr:colOff>50800</xdr:colOff>
      <xdr:row>86</xdr:row>
      <xdr:rowOff>128270</xdr:rowOff>
    </xdr:to>
    <xdr:sp macro="" textlink="">
      <xdr:nvSpPr>
        <xdr:cNvPr id="307" name="楕円 306"/>
        <xdr:cNvSpPr/>
      </xdr:nvSpPr>
      <xdr:spPr>
        <a:xfrm>
          <a:off x="104267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113047</xdr:rowOff>
    </xdr:from>
    <xdr:ext cx="469744" cy="259045"/>
    <xdr:sp macro="" textlink="">
      <xdr:nvSpPr>
        <xdr:cNvPr id="308" name="【福祉施設】&#10;一人当たり面積該当値テキスト"/>
        <xdr:cNvSpPr txBox="1"/>
      </xdr:nvSpPr>
      <xdr:spPr>
        <a:xfrm>
          <a:off x="10515600" y="14686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85</xdr:row>
      <xdr:rowOff>116839</xdr:rowOff>
    </xdr:from>
    <xdr:to>
      <xdr:col>36</xdr:col>
      <xdr:colOff>165100</xdr:colOff>
      <xdr:row>86</xdr:row>
      <xdr:rowOff>46989</xdr:rowOff>
    </xdr:to>
    <xdr:sp macro="" textlink="">
      <xdr:nvSpPr>
        <xdr:cNvPr id="309" name="楕円 308"/>
        <xdr:cNvSpPr/>
      </xdr:nvSpPr>
      <xdr:spPr>
        <a:xfrm>
          <a:off x="69215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165116</xdr:rowOff>
    </xdr:from>
    <xdr:ext cx="469744" cy="259045"/>
    <xdr:sp macro="" textlink="">
      <xdr:nvSpPr>
        <xdr:cNvPr id="310" name="n_1aveValue【福祉施設】&#10;一人当たり面積"/>
        <xdr:cNvSpPr txBox="1"/>
      </xdr:nvSpPr>
      <xdr:spPr>
        <a:xfrm>
          <a:off x="9391727" y="14395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167657</xdr:rowOff>
    </xdr:from>
    <xdr:ext cx="469744" cy="259045"/>
    <xdr:sp macro="" textlink="">
      <xdr:nvSpPr>
        <xdr:cNvPr id="311" name="n_2aveValue【福祉施設】&#10;一人当たり面積"/>
        <xdr:cNvSpPr txBox="1"/>
      </xdr:nvSpPr>
      <xdr:spPr>
        <a:xfrm>
          <a:off x="85154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157497</xdr:rowOff>
    </xdr:from>
    <xdr:ext cx="469744" cy="259045"/>
    <xdr:sp macro="" textlink="">
      <xdr:nvSpPr>
        <xdr:cNvPr id="312" name="n_3aveValue【福祉施設】&#10;一人当たり面積"/>
        <xdr:cNvSpPr txBox="1"/>
      </xdr:nvSpPr>
      <xdr:spPr>
        <a:xfrm>
          <a:off x="7626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27957</xdr:rowOff>
    </xdr:from>
    <xdr:ext cx="469744" cy="259045"/>
    <xdr:sp macro="" textlink="">
      <xdr:nvSpPr>
        <xdr:cNvPr id="313" name="n_4aveValue【福祉施設】&#10;一人当たり面積"/>
        <xdr:cNvSpPr txBox="1"/>
      </xdr:nvSpPr>
      <xdr:spPr>
        <a:xfrm>
          <a:off x="6737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38116</xdr:rowOff>
    </xdr:from>
    <xdr:ext cx="469744" cy="259045"/>
    <xdr:sp macro="" textlink="">
      <xdr:nvSpPr>
        <xdr:cNvPr id="314" name="n_4mainValue【福祉施設】&#10;一人当たり面積"/>
        <xdr:cNvSpPr txBox="1"/>
      </xdr:nvSpPr>
      <xdr:spPr>
        <a:xfrm>
          <a:off x="6737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25" name="テキスト ボックス 324"/>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27" name="テキスト ボックス 326"/>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35" name="テキスト ボックス 334"/>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338" name="直線コネクタ 337"/>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339" name="【市民会館】&#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340" name="直線コネクタ 339"/>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341" name="【市民会館】&#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104157</xdr:rowOff>
    </xdr:from>
    <xdr:ext cx="405111" cy="259045"/>
    <xdr:sp macro="" textlink="">
      <xdr:nvSpPr>
        <xdr:cNvPr id="343" name="【市民会館】&#10;有形固定資産減価償却率平均値テキスト"/>
        <xdr:cNvSpPr txBox="1"/>
      </xdr:nvSpPr>
      <xdr:spPr>
        <a:xfrm>
          <a:off x="4673600" y="17592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81280</xdr:rowOff>
    </xdr:from>
    <xdr:to>
      <xdr:col>24</xdr:col>
      <xdr:colOff>114300</xdr:colOff>
      <xdr:row>104</xdr:row>
      <xdr:rowOff>11430</xdr:rowOff>
    </xdr:to>
    <xdr:sp macro="" textlink="">
      <xdr:nvSpPr>
        <xdr:cNvPr id="344" name="フローチャート: 判断 343"/>
        <xdr:cNvSpPr/>
      </xdr:nvSpPr>
      <xdr:spPr>
        <a:xfrm>
          <a:off x="4584700" y="1774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58420</xdr:rowOff>
    </xdr:from>
    <xdr:to>
      <xdr:col>20</xdr:col>
      <xdr:colOff>38100</xdr:colOff>
      <xdr:row>103</xdr:row>
      <xdr:rowOff>160020</xdr:rowOff>
    </xdr:to>
    <xdr:sp macro="" textlink="">
      <xdr:nvSpPr>
        <xdr:cNvPr id="345" name="フローチャート: 判断 344"/>
        <xdr:cNvSpPr/>
      </xdr:nvSpPr>
      <xdr:spPr>
        <a:xfrm>
          <a:off x="3746500" y="17717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54611</xdr:rowOff>
    </xdr:from>
    <xdr:to>
      <xdr:col>15</xdr:col>
      <xdr:colOff>101600</xdr:colOff>
      <xdr:row>103</xdr:row>
      <xdr:rowOff>156211</xdr:rowOff>
    </xdr:to>
    <xdr:sp macro="" textlink="">
      <xdr:nvSpPr>
        <xdr:cNvPr id="346" name="フローチャート: 判断 345"/>
        <xdr:cNvSpPr/>
      </xdr:nvSpPr>
      <xdr:spPr>
        <a:xfrm>
          <a:off x="2857500" y="17713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52070</xdr:rowOff>
    </xdr:from>
    <xdr:to>
      <xdr:col>10</xdr:col>
      <xdr:colOff>165100</xdr:colOff>
      <xdr:row>103</xdr:row>
      <xdr:rowOff>153670</xdr:rowOff>
    </xdr:to>
    <xdr:sp macro="" textlink="">
      <xdr:nvSpPr>
        <xdr:cNvPr id="347" name="フローチャート: 判断 346"/>
        <xdr:cNvSpPr/>
      </xdr:nvSpPr>
      <xdr:spPr>
        <a:xfrm>
          <a:off x="1968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57150</xdr:rowOff>
    </xdr:from>
    <xdr:to>
      <xdr:col>6</xdr:col>
      <xdr:colOff>38100</xdr:colOff>
      <xdr:row>103</xdr:row>
      <xdr:rowOff>158750</xdr:rowOff>
    </xdr:to>
    <xdr:sp macro="" textlink="">
      <xdr:nvSpPr>
        <xdr:cNvPr id="348" name="フローチャート: 判断 347"/>
        <xdr:cNvSpPr/>
      </xdr:nvSpPr>
      <xdr:spPr>
        <a:xfrm>
          <a:off x="1079500" y="1771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41911</xdr:rowOff>
    </xdr:from>
    <xdr:to>
      <xdr:col>24</xdr:col>
      <xdr:colOff>114300</xdr:colOff>
      <xdr:row>105</xdr:row>
      <xdr:rowOff>143511</xdr:rowOff>
    </xdr:to>
    <xdr:sp macro="" textlink="">
      <xdr:nvSpPr>
        <xdr:cNvPr id="354" name="楕円 353"/>
        <xdr:cNvSpPr/>
      </xdr:nvSpPr>
      <xdr:spPr>
        <a:xfrm>
          <a:off x="4584700" y="18044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20338</xdr:rowOff>
    </xdr:from>
    <xdr:ext cx="405111" cy="259045"/>
    <xdr:sp macro="" textlink="">
      <xdr:nvSpPr>
        <xdr:cNvPr id="355" name="【市民会館】&#10;有形固定資産減価償却率該当値テキスト"/>
        <xdr:cNvSpPr txBox="1"/>
      </xdr:nvSpPr>
      <xdr:spPr>
        <a:xfrm>
          <a:off x="4673600" y="18022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104</xdr:row>
      <xdr:rowOff>140970</xdr:rowOff>
    </xdr:from>
    <xdr:to>
      <xdr:col>6</xdr:col>
      <xdr:colOff>38100</xdr:colOff>
      <xdr:row>105</xdr:row>
      <xdr:rowOff>71120</xdr:rowOff>
    </xdr:to>
    <xdr:sp macro="" textlink="">
      <xdr:nvSpPr>
        <xdr:cNvPr id="356" name="楕円 355"/>
        <xdr:cNvSpPr/>
      </xdr:nvSpPr>
      <xdr:spPr>
        <a:xfrm>
          <a:off x="1079500" y="1797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5097</xdr:rowOff>
    </xdr:from>
    <xdr:ext cx="405111" cy="259045"/>
    <xdr:sp macro="" textlink="">
      <xdr:nvSpPr>
        <xdr:cNvPr id="357" name="n_1aveValue【市民会館】&#10;有形固定資産減価償却率"/>
        <xdr:cNvSpPr txBox="1"/>
      </xdr:nvSpPr>
      <xdr:spPr>
        <a:xfrm>
          <a:off x="3582044" y="17492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xdr:rowOff>
    </xdr:from>
    <xdr:ext cx="405111" cy="259045"/>
    <xdr:sp macro="" textlink="">
      <xdr:nvSpPr>
        <xdr:cNvPr id="358" name="n_2aveValue【市民会館】&#10;有形固定資産減価償却率"/>
        <xdr:cNvSpPr txBox="1"/>
      </xdr:nvSpPr>
      <xdr:spPr>
        <a:xfrm>
          <a:off x="2705744" y="1748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170197</xdr:rowOff>
    </xdr:from>
    <xdr:ext cx="405111" cy="259045"/>
    <xdr:sp macro="" textlink="">
      <xdr:nvSpPr>
        <xdr:cNvPr id="359" name="n_3aveValue【市民会館】&#10;有形固定資産減価償却率"/>
        <xdr:cNvSpPr txBox="1"/>
      </xdr:nvSpPr>
      <xdr:spPr>
        <a:xfrm>
          <a:off x="18167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3827</xdr:rowOff>
    </xdr:from>
    <xdr:ext cx="405111" cy="259045"/>
    <xdr:sp macro="" textlink="">
      <xdr:nvSpPr>
        <xdr:cNvPr id="360" name="n_4aveValue【市民会館】&#10;有形固定資産減価償却率"/>
        <xdr:cNvSpPr txBox="1"/>
      </xdr:nvSpPr>
      <xdr:spPr>
        <a:xfrm>
          <a:off x="9277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62247</xdr:rowOff>
    </xdr:from>
    <xdr:ext cx="405111" cy="259045"/>
    <xdr:sp macro="" textlink="">
      <xdr:nvSpPr>
        <xdr:cNvPr id="361" name="n_4mainValue【市民会館】&#10;有形固定資産減価償却率"/>
        <xdr:cNvSpPr txBox="1"/>
      </xdr:nvSpPr>
      <xdr:spPr>
        <a:xfrm>
          <a:off x="927744" y="18064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0</xdr:rowOff>
    </xdr:from>
    <xdr:to>
      <xdr:col>54</xdr:col>
      <xdr:colOff>189865</xdr:colOff>
      <xdr:row>108</xdr:row>
      <xdr:rowOff>131445</xdr:rowOff>
    </xdr:to>
    <xdr:cxnSp macro="">
      <xdr:nvCxnSpPr>
        <xdr:cNvPr id="385" name="直線コネクタ 384"/>
        <xdr:cNvCxnSpPr/>
      </xdr:nvCxnSpPr>
      <xdr:spPr>
        <a:xfrm flipV="1">
          <a:off x="10476865" y="1714500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86"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87" name="直線コネクタ 386"/>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118127</xdr:rowOff>
    </xdr:from>
    <xdr:ext cx="469744" cy="259045"/>
    <xdr:sp macro="" textlink="">
      <xdr:nvSpPr>
        <xdr:cNvPr id="388" name="【市民会館】&#10;一人当たり面積最大値テキスト"/>
        <xdr:cNvSpPr txBox="1"/>
      </xdr:nvSpPr>
      <xdr:spPr>
        <a:xfrm>
          <a:off x="10515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0</xdr:rowOff>
    </xdr:from>
    <xdr:to>
      <xdr:col>55</xdr:col>
      <xdr:colOff>88900</xdr:colOff>
      <xdr:row>100</xdr:row>
      <xdr:rowOff>0</xdr:rowOff>
    </xdr:to>
    <xdr:cxnSp macro="">
      <xdr:nvCxnSpPr>
        <xdr:cNvPr id="389" name="直線コネクタ 388"/>
        <xdr:cNvCxnSpPr/>
      </xdr:nvCxnSpPr>
      <xdr:spPr>
        <a:xfrm>
          <a:off x="10388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87647</xdr:rowOff>
    </xdr:from>
    <xdr:ext cx="469744" cy="259045"/>
    <xdr:sp macro="" textlink="">
      <xdr:nvSpPr>
        <xdr:cNvPr id="390" name="【市民会館】&#10;一人当たり面積平均値テキスト"/>
        <xdr:cNvSpPr txBox="1"/>
      </xdr:nvSpPr>
      <xdr:spPr>
        <a:xfrm>
          <a:off x="10515600" y="1826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109220</xdr:rowOff>
    </xdr:from>
    <xdr:to>
      <xdr:col>55</xdr:col>
      <xdr:colOff>50800</xdr:colOff>
      <xdr:row>107</xdr:row>
      <xdr:rowOff>39370</xdr:rowOff>
    </xdr:to>
    <xdr:sp macro="" textlink="">
      <xdr:nvSpPr>
        <xdr:cNvPr id="391" name="フローチャート: 判断 390"/>
        <xdr:cNvSpPr/>
      </xdr:nvSpPr>
      <xdr:spPr>
        <a:xfrm>
          <a:off x="10426700" y="1828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111125</xdr:rowOff>
    </xdr:from>
    <xdr:to>
      <xdr:col>50</xdr:col>
      <xdr:colOff>165100</xdr:colOff>
      <xdr:row>107</xdr:row>
      <xdr:rowOff>41275</xdr:rowOff>
    </xdr:to>
    <xdr:sp macro="" textlink="">
      <xdr:nvSpPr>
        <xdr:cNvPr id="392" name="フローチャート: 判断 391"/>
        <xdr:cNvSpPr/>
      </xdr:nvSpPr>
      <xdr:spPr>
        <a:xfrm>
          <a:off x="9588500" y="18284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103505</xdr:rowOff>
    </xdr:from>
    <xdr:to>
      <xdr:col>46</xdr:col>
      <xdr:colOff>38100</xdr:colOff>
      <xdr:row>107</xdr:row>
      <xdr:rowOff>33655</xdr:rowOff>
    </xdr:to>
    <xdr:sp macro="" textlink="">
      <xdr:nvSpPr>
        <xdr:cNvPr id="393" name="フローチャート: 判断 392"/>
        <xdr:cNvSpPr/>
      </xdr:nvSpPr>
      <xdr:spPr>
        <a:xfrm>
          <a:off x="8699500" y="1827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99695</xdr:rowOff>
    </xdr:from>
    <xdr:to>
      <xdr:col>41</xdr:col>
      <xdr:colOff>101600</xdr:colOff>
      <xdr:row>107</xdr:row>
      <xdr:rowOff>29845</xdr:rowOff>
    </xdr:to>
    <xdr:sp macro="" textlink="">
      <xdr:nvSpPr>
        <xdr:cNvPr id="394" name="フローチャート: 判断 393"/>
        <xdr:cNvSpPr/>
      </xdr:nvSpPr>
      <xdr:spPr>
        <a:xfrm>
          <a:off x="7810500" y="1827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116839</xdr:rowOff>
    </xdr:from>
    <xdr:to>
      <xdr:col>36</xdr:col>
      <xdr:colOff>165100</xdr:colOff>
      <xdr:row>107</xdr:row>
      <xdr:rowOff>46989</xdr:rowOff>
    </xdr:to>
    <xdr:sp macro="" textlink="">
      <xdr:nvSpPr>
        <xdr:cNvPr id="395" name="フローチャート: 判断 394"/>
        <xdr:cNvSpPr/>
      </xdr:nvSpPr>
      <xdr:spPr>
        <a:xfrm>
          <a:off x="6921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99695</xdr:rowOff>
    </xdr:from>
    <xdr:to>
      <xdr:col>55</xdr:col>
      <xdr:colOff>50800</xdr:colOff>
      <xdr:row>106</xdr:row>
      <xdr:rowOff>29845</xdr:rowOff>
    </xdr:to>
    <xdr:sp macro="" textlink="">
      <xdr:nvSpPr>
        <xdr:cNvPr id="401" name="楕円 400"/>
        <xdr:cNvSpPr/>
      </xdr:nvSpPr>
      <xdr:spPr>
        <a:xfrm>
          <a:off x="10426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122572</xdr:rowOff>
    </xdr:from>
    <xdr:ext cx="469744" cy="259045"/>
    <xdr:sp macro="" textlink="">
      <xdr:nvSpPr>
        <xdr:cNvPr id="402" name="【市民会館】&#10;一人当たり面積該当値テキスト"/>
        <xdr:cNvSpPr txBox="1"/>
      </xdr:nvSpPr>
      <xdr:spPr>
        <a:xfrm>
          <a:off x="10515600"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132080</xdr:rowOff>
    </xdr:from>
    <xdr:to>
      <xdr:col>36</xdr:col>
      <xdr:colOff>165100</xdr:colOff>
      <xdr:row>106</xdr:row>
      <xdr:rowOff>62230</xdr:rowOff>
    </xdr:to>
    <xdr:sp macro="" textlink="">
      <xdr:nvSpPr>
        <xdr:cNvPr id="403" name="楕円 402"/>
        <xdr:cNvSpPr/>
      </xdr:nvSpPr>
      <xdr:spPr>
        <a:xfrm>
          <a:off x="6921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57802</xdr:rowOff>
    </xdr:from>
    <xdr:ext cx="469744" cy="259045"/>
    <xdr:sp macro="" textlink="">
      <xdr:nvSpPr>
        <xdr:cNvPr id="404" name="n_1aveValue【市民会館】&#10;一人当たり面積"/>
        <xdr:cNvSpPr txBox="1"/>
      </xdr:nvSpPr>
      <xdr:spPr>
        <a:xfrm>
          <a:off x="9391727" y="1806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50182</xdr:rowOff>
    </xdr:from>
    <xdr:ext cx="469744" cy="259045"/>
    <xdr:sp macro="" textlink="">
      <xdr:nvSpPr>
        <xdr:cNvPr id="405" name="n_2aveValue【市民会館】&#10;一人当たり面積"/>
        <xdr:cNvSpPr txBox="1"/>
      </xdr:nvSpPr>
      <xdr:spPr>
        <a:xfrm>
          <a:off x="8515427" y="18052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46372</xdr:rowOff>
    </xdr:from>
    <xdr:ext cx="469744" cy="259045"/>
    <xdr:sp macro="" textlink="">
      <xdr:nvSpPr>
        <xdr:cNvPr id="406" name="n_3aveValue【市民会館】&#10;一人当たり面積"/>
        <xdr:cNvSpPr txBox="1"/>
      </xdr:nvSpPr>
      <xdr:spPr>
        <a:xfrm>
          <a:off x="7626427" y="1804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38116</xdr:rowOff>
    </xdr:from>
    <xdr:ext cx="469744" cy="259045"/>
    <xdr:sp macro="" textlink="">
      <xdr:nvSpPr>
        <xdr:cNvPr id="407" name="n_4aveValue【市民会館】&#10;一人当たり面積"/>
        <xdr:cNvSpPr txBox="1"/>
      </xdr:nvSpPr>
      <xdr:spPr>
        <a:xfrm>
          <a:off x="6737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78757</xdr:rowOff>
    </xdr:from>
    <xdr:ext cx="469744" cy="259045"/>
    <xdr:sp macro="" textlink="">
      <xdr:nvSpPr>
        <xdr:cNvPr id="408" name="n_4mainValue【市民会館】&#10;一人当たり面積"/>
        <xdr:cNvSpPr txBox="1"/>
      </xdr:nvSpPr>
      <xdr:spPr>
        <a:xfrm>
          <a:off x="6737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9" name="テキスト ボックス 41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0" name="直線コネクタ 41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21" name="テキスト ボックス 420"/>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2" name="直線コネクタ 42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3" name="テキスト ボックス 42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4" name="直線コネクタ 42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5" name="テキスト ボックス 42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6" name="直線コネクタ 42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7" name="テキスト ボックス 42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8" name="直線コネクタ 42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9" name="テキスト ボックス 42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0" name="直線コネクタ 42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31" name="テキスト ボックス 430"/>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144780</xdr:rowOff>
    </xdr:from>
    <xdr:to>
      <xdr:col>85</xdr:col>
      <xdr:colOff>126364</xdr:colOff>
      <xdr:row>41</xdr:row>
      <xdr:rowOff>104775</xdr:rowOff>
    </xdr:to>
    <xdr:cxnSp macro="">
      <xdr:nvCxnSpPr>
        <xdr:cNvPr id="433" name="直線コネクタ 432"/>
        <xdr:cNvCxnSpPr/>
      </xdr:nvCxnSpPr>
      <xdr:spPr>
        <a:xfrm flipV="1">
          <a:off x="16318864" y="563118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108602</xdr:rowOff>
    </xdr:from>
    <xdr:ext cx="405111" cy="259045"/>
    <xdr:sp macro="" textlink="">
      <xdr:nvSpPr>
        <xdr:cNvPr id="434" name="【一般廃棄物処理施設】&#10;有形固定資産減価償却率最小値テキスト"/>
        <xdr:cNvSpPr txBox="1"/>
      </xdr:nvSpPr>
      <xdr:spPr>
        <a:xfrm>
          <a:off x="1635760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104775</xdr:rowOff>
    </xdr:from>
    <xdr:to>
      <xdr:col>86</xdr:col>
      <xdr:colOff>25400</xdr:colOff>
      <xdr:row>41</xdr:row>
      <xdr:rowOff>104775</xdr:rowOff>
    </xdr:to>
    <xdr:cxnSp macro="">
      <xdr:nvCxnSpPr>
        <xdr:cNvPr id="435" name="直線コネクタ 434"/>
        <xdr:cNvCxnSpPr/>
      </xdr:nvCxnSpPr>
      <xdr:spPr>
        <a:xfrm>
          <a:off x="16230600" y="7134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91457</xdr:rowOff>
    </xdr:from>
    <xdr:ext cx="405111" cy="259045"/>
    <xdr:sp macro="" textlink="">
      <xdr:nvSpPr>
        <xdr:cNvPr id="436" name="【一般廃棄物処理施設】&#10;有形固定資産減価償却率最大値テキスト"/>
        <xdr:cNvSpPr txBox="1"/>
      </xdr:nvSpPr>
      <xdr:spPr>
        <a:xfrm>
          <a:off x="16357600" y="540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144780</xdr:rowOff>
    </xdr:from>
    <xdr:to>
      <xdr:col>86</xdr:col>
      <xdr:colOff>25400</xdr:colOff>
      <xdr:row>32</xdr:row>
      <xdr:rowOff>144780</xdr:rowOff>
    </xdr:to>
    <xdr:cxnSp macro="">
      <xdr:nvCxnSpPr>
        <xdr:cNvPr id="437" name="直線コネクタ 436"/>
        <xdr:cNvCxnSpPr/>
      </xdr:nvCxnSpPr>
      <xdr:spPr>
        <a:xfrm>
          <a:off x="16230600" y="563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59707</xdr:rowOff>
    </xdr:from>
    <xdr:ext cx="405111" cy="259045"/>
    <xdr:sp macro="" textlink="">
      <xdr:nvSpPr>
        <xdr:cNvPr id="438" name="【一般廃棄物処理施設】&#10;有形固定資産減価償却率平均値テキスト"/>
        <xdr:cNvSpPr txBox="1"/>
      </xdr:nvSpPr>
      <xdr:spPr>
        <a:xfrm>
          <a:off x="16357600" y="623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36830</xdr:rowOff>
    </xdr:from>
    <xdr:to>
      <xdr:col>85</xdr:col>
      <xdr:colOff>177800</xdr:colOff>
      <xdr:row>37</xdr:row>
      <xdr:rowOff>138430</xdr:rowOff>
    </xdr:to>
    <xdr:sp macro="" textlink="">
      <xdr:nvSpPr>
        <xdr:cNvPr id="439" name="フローチャート: 判断 438"/>
        <xdr:cNvSpPr/>
      </xdr:nvSpPr>
      <xdr:spPr>
        <a:xfrm>
          <a:off x="162687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34925</xdr:rowOff>
    </xdr:from>
    <xdr:to>
      <xdr:col>81</xdr:col>
      <xdr:colOff>101600</xdr:colOff>
      <xdr:row>37</xdr:row>
      <xdr:rowOff>136525</xdr:rowOff>
    </xdr:to>
    <xdr:sp macro="" textlink="">
      <xdr:nvSpPr>
        <xdr:cNvPr id="440" name="フローチャート: 判断 439"/>
        <xdr:cNvSpPr/>
      </xdr:nvSpPr>
      <xdr:spPr>
        <a:xfrm>
          <a:off x="15430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42545</xdr:rowOff>
    </xdr:from>
    <xdr:to>
      <xdr:col>76</xdr:col>
      <xdr:colOff>165100</xdr:colOff>
      <xdr:row>33</xdr:row>
      <xdr:rowOff>144145</xdr:rowOff>
    </xdr:to>
    <xdr:sp macro="" textlink="">
      <xdr:nvSpPr>
        <xdr:cNvPr id="441" name="フローチャート: 判断 440"/>
        <xdr:cNvSpPr/>
      </xdr:nvSpPr>
      <xdr:spPr>
        <a:xfrm>
          <a:off x="14541500" y="570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27305</xdr:rowOff>
    </xdr:from>
    <xdr:to>
      <xdr:col>72</xdr:col>
      <xdr:colOff>38100</xdr:colOff>
      <xdr:row>37</xdr:row>
      <xdr:rowOff>128905</xdr:rowOff>
    </xdr:to>
    <xdr:sp macro="" textlink="">
      <xdr:nvSpPr>
        <xdr:cNvPr id="442" name="フローチャート: 判断 441"/>
        <xdr:cNvSpPr/>
      </xdr:nvSpPr>
      <xdr:spPr>
        <a:xfrm>
          <a:off x="136525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40640</xdr:rowOff>
    </xdr:from>
    <xdr:to>
      <xdr:col>67</xdr:col>
      <xdr:colOff>101600</xdr:colOff>
      <xdr:row>37</xdr:row>
      <xdr:rowOff>142240</xdr:rowOff>
    </xdr:to>
    <xdr:sp macro="" textlink="">
      <xdr:nvSpPr>
        <xdr:cNvPr id="443" name="フローチャート: 判断 442"/>
        <xdr:cNvSpPr/>
      </xdr:nvSpPr>
      <xdr:spPr>
        <a:xfrm>
          <a:off x="127635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92075</xdr:rowOff>
    </xdr:from>
    <xdr:to>
      <xdr:col>85</xdr:col>
      <xdr:colOff>177800</xdr:colOff>
      <xdr:row>40</xdr:row>
      <xdr:rowOff>22225</xdr:rowOff>
    </xdr:to>
    <xdr:sp macro="" textlink="">
      <xdr:nvSpPr>
        <xdr:cNvPr id="449" name="楕円 448"/>
        <xdr:cNvSpPr/>
      </xdr:nvSpPr>
      <xdr:spPr>
        <a:xfrm>
          <a:off x="16268700" y="67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70502</xdr:rowOff>
    </xdr:from>
    <xdr:ext cx="405111" cy="259045"/>
    <xdr:sp macro="" textlink="">
      <xdr:nvSpPr>
        <xdr:cNvPr id="450" name="【一般廃棄物処理施設】&#10;有形固定資産減価償却率該当値テキスト"/>
        <xdr:cNvSpPr txBox="1"/>
      </xdr:nvSpPr>
      <xdr:spPr>
        <a:xfrm>
          <a:off x="16357600"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40</xdr:row>
      <xdr:rowOff>6350</xdr:rowOff>
    </xdr:from>
    <xdr:to>
      <xdr:col>67</xdr:col>
      <xdr:colOff>101600</xdr:colOff>
      <xdr:row>40</xdr:row>
      <xdr:rowOff>107950</xdr:rowOff>
    </xdr:to>
    <xdr:sp macro="" textlink="">
      <xdr:nvSpPr>
        <xdr:cNvPr id="451" name="楕円 450"/>
        <xdr:cNvSpPr/>
      </xdr:nvSpPr>
      <xdr:spPr>
        <a:xfrm>
          <a:off x="12763500" y="68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153052</xdr:rowOff>
    </xdr:from>
    <xdr:ext cx="405111" cy="259045"/>
    <xdr:sp macro="" textlink="">
      <xdr:nvSpPr>
        <xdr:cNvPr id="452" name="n_1aveValue【一般廃棄物処理施設】&#10;有形固定資産減価償却率"/>
        <xdr:cNvSpPr txBox="1"/>
      </xdr:nvSpPr>
      <xdr:spPr>
        <a:xfrm>
          <a:off x="15266044" y="615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160672</xdr:rowOff>
    </xdr:from>
    <xdr:ext cx="405111" cy="259045"/>
    <xdr:sp macro="" textlink="">
      <xdr:nvSpPr>
        <xdr:cNvPr id="453" name="n_2aveValue【一般廃棄物処理施設】&#10;有形固定資産減価償却率"/>
        <xdr:cNvSpPr txBox="1"/>
      </xdr:nvSpPr>
      <xdr:spPr>
        <a:xfrm>
          <a:off x="14389744" y="54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145432</xdr:rowOff>
    </xdr:from>
    <xdr:ext cx="405111" cy="259045"/>
    <xdr:sp macro="" textlink="">
      <xdr:nvSpPr>
        <xdr:cNvPr id="454" name="n_3aveValue【一般廃棄物処理施設】&#10;有形固定資産減価償却率"/>
        <xdr:cNvSpPr txBox="1"/>
      </xdr:nvSpPr>
      <xdr:spPr>
        <a:xfrm>
          <a:off x="13500744" y="614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158767</xdr:rowOff>
    </xdr:from>
    <xdr:ext cx="405111" cy="259045"/>
    <xdr:sp macro="" textlink="">
      <xdr:nvSpPr>
        <xdr:cNvPr id="455" name="n_4aveValue【一般廃棄物処理施設】&#10;有形固定資産減価償却率"/>
        <xdr:cNvSpPr txBox="1"/>
      </xdr:nvSpPr>
      <xdr:spPr>
        <a:xfrm>
          <a:off x="126117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99077</xdr:rowOff>
    </xdr:from>
    <xdr:ext cx="405111" cy="259045"/>
    <xdr:sp macro="" textlink="">
      <xdr:nvSpPr>
        <xdr:cNvPr id="456" name="n_4mainValue【一般廃棄物処理施設】&#10;有形固定資産減価償却率"/>
        <xdr:cNvSpPr txBox="1"/>
      </xdr:nvSpPr>
      <xdr:spPr>
        <a:xfrm>
          <a:off x="126117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60982</xdr:rowOff>
    </xdr:from>
    <xdr:to>
      <xdr:col>116</xdr:col>
      <xdr:colOff>62864</xdr:colOff>
      <xdr:row>41</xdr:row>
      <xdr:rowOff>133186</xdr:rowOff>
    </xdr:to>
    <xdr:cxnSp macro="">
      <xdr:nvCxnSpPr>
        <xdr:cNvPr id="478" name="直線コネクタ 477"/>
        <xdr:cNvCxnSpPr/>
      </xdr:nvCxnSpPr>
      <xdr:spPr>
        <a:xfrm flipV="1">
          <a:off x="22160864" y="5718832"/>
          <a:ext cx="0" cy="1443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9"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80" name="直線コネクタ 479"/>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7659</xdr:rowOff>
    </xdr:from>
    <xdr:ext cx="599010" cy="259045"/>
    <xdr:sp macro="" textlink="">
      <xdr:nvSpPr>
        <xdr:cNvPr id="481" name="【一般廃棄物処理施設】&#10;一人当たり有形固定資産（償却資産）額最大値テキスト"/>
        <xdr:cNvSpPr txBox="1"/>
      </xdr:nvSpPr>
      <xdr:spPr>
        <a:xfrm>
          <a:off x="22199600" y="5494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631,657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60982</xdr:rowOff>
    </xdr:from>
    <xdr:to>
      <xdr:col>116</xdr:col>
      <xdr:colOff>152400</xdr:colOff>
      <xdr:row>33</xdr:row>
      <xdr:rowOff>60982</xdr:rowOff>
    </xdr:to>
    <xdr:cxnSp macro="">
      <xdr:nvCxnSpPr>
        <xdr:cNvPr id="482" name="直線コネクタ 481"/>
        <xdr:cNvCxnSpPr/>
      </xdr:nvCxnSpPr>
      <xdr:spPr>
        <a:xfrm>
          <a:off x="22072600" y="5718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23775</xdr:rowOff>
    </xdr:from>
    <xdr:ext cx="599010" cy="259045"/>
    <xdr:sp macro="" textlink="">
      <xdr:nvSpPr>
        <xdr:cNvPr id="483" name="【一般廃棄物処理施設】&#10;一人当たり有形固定資産（償却資産）額平均値テキスト"/>
        <xdr:cNvSpPr txBox="1"/>
      </xdr:nvSpPr>
      <xdr:spPr>
        <a:xfrm>
          <a:off x="22199600" y="67103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898</xdr:rowOff>
    </xdr:from>
    <xdr:to>
      <xdr:col>116</xdr:col>
      <xdr:colOff>114300</xdr:colOff>
      <xdr:row>40</xdr:row>
      <xdr:rowOff>102498</xdr:rowOff>
    </xdr:to>
    <xdr:sp macro="" textlink="">
      <xdr:nvSpPr>
        <xdr:cNvPr id="484" name="フローチャート: 判断 483"/>
        <xdr:cNvSpPr/>
      </xdr:nvSpPr>
      <xdr:spPr>
        <a:xfrm>
          <a:off x="22110700" y="685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7185</xdr:rowOff>
    </xdr:from>
    <xdr:to>
      <xdr:col>112</xdr:col>
      <xdr:colOff>38100</xdr:colOff>
      <xdr:row>40</xdr:row>
      <xdr:rowOff>108785</xdr:rowOff>
    </xdr:to>
    <xdr:sp macro="" textlink="">
      <xdr:nvSpPr>
        <xdr:cNvPr id="485" name="フローチャート: 判断 484"/>
        <xdr:cNvSpPr/>
      </xdr:nvSpPr>
      <xdr:spPr>
        <a:xfrm>
          <a:off x="21272500" y="686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117352</xdr:rowOff>
    </xdr:from>
    <xdr:to>
      <xdr:col>107</xdr:col>
      <xdr:colOff>101600</xdr:colOff>
      <xdr:row>38</xdr:row>
      <xdr:rowOff>47503</xdr:rowOff>
    </xdr:to>
    <xdr:sp macro="" textlink="">
      <xdr:nvSpPr>
        <xdr:cNvPr id="486" name="フローチャート: 判断 485"/>
        <xdr:cNvSpPr/>
      </xdr:nvSpPr>
      <xdr:spPr>
        <a:xfrm>
          <a:off x="20383500" y="6461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35424</xdr:rowOff>
    </xdr:from>
    <xdr:to>
      <xdr:col>102</xdr:col>
      <xdr:colOff>165100</xdr:colOff>
      <xdr:row>40</xdr:row>
      <xdr:rowOff>137024</xdr:rowOff>
    </xdr:to>
    <xdr:sp macro="" textlink="">
      <xdr:nvSpPr>
        <xdr:cNvPr id="487" name="フローチャート: 判断 486"/>
        <xdr:cNvSpPr/>
      </xdr:nvSpPr>
      <xdr:spPr>
        <a:xfrm>
          <a:off x="19494500" y="6893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86123</xdr:rowOff>
    </xdr:from>
    <xdr:to>
      <xdr:col>98</xdr:col>
      <xdr:colOff>38100</xdr:colOff>
      <xdr:row>41</xdr:row>
      <xdr:rowOff>16273</xdr:rowOff>
    </xdr:to>
    <xdr:sp macro="" textlink="">
      <xdr:nvSpPr>
        <xdr:cNvPr id="488" name="フローチャート: 判断 487"/>
        <xdr:cNvSpPr/>
      </xdr:nvSpPr>
      <xdr:spPr>
        <a:xfrm>
          <a:off x="18605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77784</xdr:rowOff>
    </xdr:from>
    <xdr:to>
      <xdr:col>116</xdr:col>
      <xdr:colOff>114300</xdr:colOff>
      <xdr:row>42</xdr:row>
      <xdr:rowOff>7934</xdr:rowOff>
    </xdr:to>
    <xdr:sp macro="" textlink="">
      <xdr:nvSpPr>
        <xdr:cNvPr id="494" name="楕円 493"/>
        <xdr:cNvSpPr/>
      </xdr:nvSpPr>
      <xdr:spPr>
        <a:xfrm>
          <a:off x="22110700" y="710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164161</xdr:rowOff>
    </xdr:from>
    <xdr:ext cx="469744" cy="259045"/>
    <xdr:sp macro="" textlink="">
      <xdr:nvSpPr>
        <xdr:cNvPr id="495" name="【一般廃棄物処理施設】&#10;一人当たり有形固定資産（償却資産）額該当値テキスト"/>
        <xdr:cNvSpPr txBox="1"/>
      </xdr:nvSpPr>
      <xdr:spPr>
        <a:xfrm>
          <a:off x="22199600" y="7022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41</xdr:row>
      <xdr:rowOff>56302</xdr:rowOff>
    </xdr:from>
    <xdr:to>
      <xdr:col>98</xdr:col>
      <xdr:colOff>38100</xdr:colOff>
      <xdr:row>41</xdr:row>
      <xdr:rowOff>157902</xdr:rowOff>
    </xdr:to>
    <xdr:sp macro="" textlink="">
      <xdr:nvSpPr>
        <xdr:cNvPr id="496" name="楕円 495"/>
        <xdr:cNvSpPr/>
      </xdr:nvSpPr>
      <xdr:spPr>
        <a:xfrm>
          <a:off x="18605500" y="7085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38</xdr:row>
      <xdr:rowOff>125312</xdr:rowOff>
    </xdr:from>
    <xdr:ext cx="599010" cy="259045"/>
    <xdr:sp macro="" textlink="">
      <xdr:nvSpPr>
        <xdr:cNvPr id="497" name="n_1aveValue【一般廃棄物処理施設】&#10;一人当たり有形固定資産（償却資産）額"/>
        <xdr:cNvSpPr txBox="1"/>
      </xdr:nvSpPr>
      <xdr:spPr>
        <a:xfrm>
          <a:off x="21011095" y="6640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64029</xdr:rowOff>
    </xdr:from>
    <xdr:ext cx="599010" cy="259045"/>
    <xdr:sp macro="" textlink="">
      <xdr:nvSpPr>
        <xdr:cNvPr id="498" name="n_2aveValue【一般廃棄物処理施設】&#10;一人当たり有形固定資産（償却資産）額"/>
        <xdr:cNvSpPr txBox="1"/>
      </xdr:nvSpPr>
      <xdr:spPr>
        <a:xfrm>
          <a:off x="20134795" y="6236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153551</xdr:rowOff>
    </xdr:from>
    <xdr:ext cx="534377" cy="259045"/>
    <xdr:sp macro="" textlink="">
      <xdr:nvSpPr>
        <xdr:cNvPr id="499" name="n_3aveValue【一般廃棄物処理施設】&#10;一人当たり有形固定資産（償却資産）額"/>
        <xdr:cNvSpPr txBox="1"/>
      </xdr:nvSpPr>
      <xdr:spPr>
        <a:xfrm>
          <a:off x="19278111" y="6668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32800</xdr:rowOff>
    </xdr:from>
    <xdr:ext cx="534377" cy="259045"/>
    <xdr:sp macro="" textlink="">
      <xdr:nvSpPr>
        <xdr:cNvPr id="500" name="n_4aveValue【一般廃棄物処理施設】&#10;一人当たり有形固定資産（償却資産）額"/>
        <xdr:cNvSpPr txBox="1"/>
      </xdr:nvSpPr>
      <xdr:spPr>
        <a:xfrm>
          <a:off x="183891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149029</xdr:rowOff>
    </xdr:from>
    <xdr:ext cx="534377" cy="259045"/>
    <xdr:sp macro="" textlink="">
      <xdr:nvSpPr>
        <xdr:cNvPr id="501" name="n_4mainValue【一般廃棄物処理施設】&#10;一人当たり有形固定資産（償却資産）額"/>
        <xdr:cNvSpPr txBox="1"/>
      </xdr:nvSpPr>
      <xdr:spPr>
        <a:xfrm>
          <a:off x="18389111" y="717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3" name="直線コネクタ 51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4" name="テキスト ボックス 51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5" name="直線コネクタ 51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6" name="テキスト ボックス 51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7" name="直線コネクタ 51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8" name="テキスト ボックス 51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9" name="直線コネクタ 51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0" name="テキスト ボックス 51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1" name="直線コネクタ 52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2" name="テキスト ボックス 52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3" name="直線コネクタ 52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4" name="テキスト ボックス 52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5" name="直線コネクタ 52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47353</xdr:rowOff>
    </xdr:from>
    <xdr:to>
      <xdr:col>85</xdr:col>
      <xdr:colOff>126364</xdr:colOff>
      <xdr:row>64</xdr:row>
      <xdr:rowOff>130628</xdr:rowOff>
    </xdr:to>
    <xdr:cxnSp macro="">
      <xdr:nvCxnSpPr>
        <xdr:cNvPr id="527" name="直線コネクタ 526"/>
        <xdr:cNvCxnSpPr/>
      </xdr:nvCxnSpPr>
      <xdr:spPr>
        <a:xfrm flipV="1">
          <a:off x="16318864" y="9648553"/>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28"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29" name="直線コネクタ 528"/>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165480</xdr:rowOff>
    </xdr:from>
    <xdr:ext cx="405111" cy="259045"/>
    <xdr:sp macro="" textlink="">
      <xdr:nvSpPr>
        <xdr:cNvPr id="530" name="【保健センター・保健所】&#10;有形固定資産減価償却率最大値テキスト"/>
        <xdr:cNvSpPr txBox="1"/>
      </xdr:nvSpPr>
      <xdr:spPr>
        <a:xfrm>
          <a:off x="16357600" y="9423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47353</xdr:rowOff>
    </xdr:from>
    <xdr:to>
      <xdr:col>86</xdr:col>
      <xdr:colOff>25400</xdr:colOff>
      <xdr:row>56</xdr:row>
      <xdr:rowOff>47353</xdr:rowOff>
    </xdr:to>
    <xdr:cxnSp macro="">
      <xdr:nvCxnSpPr>
        <xdr:cNvPr id="531" name="直線コネクタ 530"/>
        <xdr:cNvCxnSpPr/>
      </xdr:nvCxnSpPr>
      <xdr:spPr>
        <a:xfrm>
          <a:off x="16230600" y="9648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104339</xdr:rowOff>
    </xdr:from>
    <xdr:ext cx="405111" cy="259045"/>
    <xdr:sp macro="" textlink="">
      <xdr:nvSpPr>
        <xdr:cNvPr id="532" name="【保健センター・保健所】&#10;有形固定資産減価償却率平均値テキスト"/>
        <xdr:cNvSpPr txBox="1"/>
      </xdr:nvSpPr>
      <xdr:spPr>
        <a:xfrm>
          <a:off x="16357600" y="100484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81462</xdr:rowOff>
    </xdr:from>
    <xdr:to>
      <xdr:col>85</xdr:col>
      <xdr:colOff>177800</xdr:colOff>
      <xdr:row>60</xdr:row>
      <xdr:rowOff>11612</xdr:rowOff>
    </xdr:to>
    <xdr:sp macro="" textlink="">
      <xdr:nvSpPr>
        <xdr:cNvPr id="533" name="フローチャート: 判断 532"/>
        <xdr:cNvSpPr/>
      </xdr:nvSpPr>
      <xdr:spPr>
        <a:xfrm>
          <a:off x="16268700" y="101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66766</xdr:rowOff>
    </xdr:from>
    <xdr:to>
      <xdr:col>81</xdr:col>
      <xdr:colOff>101600</xdr:colOff>
      <xdr:row>59</xdr:row>
      <xdr:rowOff>168366</xdr:rowOff>
    </xdr:to>
    <xdr:sp macro="" textlink="">
      <xdr:nvSpPr>
        <xdr:cNvPr id="534" name="フローチャート: 判断 533"/>
        <xdr:cNvSpPr/>
      </xdr:nvSpPr>
      <xdr:spPr>
        <a:xfrm>
          <a:off x="154305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24312</xdr:rowOff>
    </xdr:from>
    <xdr:to>
      <xdr:col>76</xdr:col>
      <xdr:colOff>165100</xdr:colOff>
      <xdr:row>59</xdr:row>
      <xdr:rowOff>125912</xdr:rowOff>
    </xdr:to>
    <xdr:sp macro="" textlink="">
      <xdr:nvSpPr>
        <xdr:cNvPr id="535" name="フローチャート: 判断 534"/>
        <xdr:cNvSpPr/>
      </xdr:nvSpPr>
      <xdr:spPr>
        <a:xfrm>
          <a:off x="14541500" y="1013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6" name="フローチャート: 判断 535"/>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4717</xdr:rowOff>
    </xdr:from>
    <xdr:to>
      <xdr:col>67</xdr:col>
      <xdr:colOff>101600</xdr:colOff>
      <xdr:row>59</xdr:row>
      <xdr:rowOff>106317</xdr:rowOff>
    </xdr:to>
    <xdr:sp macro="" textlink="">
      <xdr:nvSpPr>
        <xdr:cNvPr id="537" name="フローチャート: 判断 536"/>
        <xdr:cNvSpPr/>
      </xdr:nvSpPr>
      <xdr:spPr>
        <a:xfrm>
          <a:off x="12763500" y="1012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8" name="テキスト ボックス 53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9" name="テキスト ボックス 53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0" name="テキスト ボックス 53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1" name="テキスト ボックス 54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2" name="テキスト ボックス 54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543" name="楕円 542"/>
        <xdr:cNvSpPr/>
      </xdr:nvSpPr>
      <xdr:spPr>
        <a:xfrm>
          <a:off x="16268700" y="1028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149696</xdr:rowOff>
    </xdr:from>
    <xdr:ext cx="405111" cy="259045"/>
    <xdr:sp macro="" textlink="">
      <xdr:nvSpPr>
        <xdr:cNvPr id="544" name="【保健センター・保健所】&#10;有形固定資産減価償却率該当値テキスト"/>
        <xdr:cNvSpPr txBox="1"/>
      </xdr:nvSpPr>
      <xdr:spPr>
        <a:xfrm>
          <a:off x="16357600" y="1026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163104</xdr:rowOff>
    </xdr:from>
    <xdr:to>
      <xdr:col>67</xdr:col>
      <xdr:colOff>101600</xdr:colOff>
      <xdr:row>59</xdr:row>
      <xdr:rowOff>93254</xdr:rowOff>
    </xdr:to>
    <xdr:sp macro="" textlink="">
      <xdr:nvSpPr>
        <xdr:cNvPr id="545" name="楕円 544"/>
        <xdr:cNvSpPr/>
      </xdr:nvSpPr>
      <xdr:spPr>
        <a:xfrm>
          <a:off x="12763500" y="1010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13443</xdr:rowOff>
    </xdr:from>
    <xdr:ext cx="405111" cy="259045"/>
    <xdr:sp macro="" textlink="">
      <xdr:nvSpPr>
        <xdr:cNvPr id="546" name="n_1aveValue【保健センター・保健所】&#10;有形固定資産減価償却率"/>
        <xdr:cNvSpPr txBox="1"/>
      </xdr:nvSpPr>
      <xdr:spPr>
        <a:xfrm>
          <a:off x="152660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142439</xdr:rowOff>
    </xdr:from>
    <xdr:ext cx="405111" cy="259045"/>
    <xdr:sp macro="" textlink="">
      <xdr:nvSpPr>
        <xdr:cNvPr id="547" name="n_2aveValue【保健センター・保健所】&#10;有形固定資産減価償却率"/>
        <xdr:cNvSpPr txBox="1"/>
      </xdr:nvSpPr>
      <xdr:spPr>
        <a:xfrm>
          <a:off x="14389744" y="991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48"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97444</xdr:rowOff>
    </xdr:from>
    <xdr:ext cx="405111" cy="259045"/>
    <xdr:sp macro="" textlink="">
      <xdr:nvSpPr>
        <xdr:cNvPr id="549" name="n_4aveValue【保健センター・保健所】&#10;有形固定資産減価償却率"/>
        <xdr:cNvSpPr txBox="1"/>
      </xdr:nvSpPr>
      <xdr:spPr>
        <a:xfrm>
          <a:off x="12611744" y="1021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109781</xdr:rowOff>
    </xdr:from>
    <xdr:ext cx="405111" cy="259045"/>
    <xdr:sp macro="" textlink="">
      <xdr:nvSpPr>
        <xdr:cNvPr id="550" name="n_4mainValue【保健センター・保健所】&#10;有形固定資産減価償却率"/>
        <xdr:cNvSpPr txBox="1"/>
      </xdr:nvSpPr>
      <xdr:spPr>
        <a:xfrm>
          <a:off x="12611744" y="9882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61" name="直線コネクタ 5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62" name="テキスト ボックス 5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63" name="直線コネクタ 5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64" name="テキスト ボックス 5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65" name="直線コネクタ 5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66" name="テキスト ボックス 5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67" name="直線コネクタ 5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68" name="テキスト ボックス 5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69" name="直線コネクタ 5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70" name="テキスト ボックス 5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1" name="直線コネクタ 5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2" name="テキスト ボックス 57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11430</xdr:rowOff>
    </xdr:from>
    <xdr:to>
      <xdr:col>116</xdr:col>
      <xdr:colOff>62864</xdr:colOff>
      <xdr:row>64</xdr:row>
      <xdr:rowOff>64770</xdr:rowOff>
    </xdr:to>
    <xdr:cxnSp macro="">
      <xdr:nvCxnSpPr>
        <xdr:cNvPr id="574" name="直線コネクタ 573"/>
        <xdr:cNvCxnSpPr/>
      </xdr:nvCxnSpPr>
      <xdr:spPr>
        <a:xfrm flipV="1">
          <a:off x="22160864" y="961263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75"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76" name="直線コネクタ 575"/>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129557</xdr:rowOff>
    </xdr:from>
    <xdr:ext cx="469744" cy="259045"/>
    <xdr:sp macro="" textlink="">
      <xdr:nvSpPr>
        <xdr:cNvPr id="577" name="【保健センター・保健所】&#10;一人当たり面積最大値テキスト"/>
        <xdr:cNvSpPr txBox="1"/>
      </xdr:nvSpPr>
      <xdr:spPr>
        <a:xfrm>
          <a:off x="22199600" y="938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11430</xdr:rowOff>
    </xdr:from>
    <xdr:to>
      <xdr:col>116</xdr:col>
      <xdr:colOff>152400</xdr:colOff>
      <xdr:row>56</xdr:row>
      <xdr:rowOff>11430</xdr:rowOff>
    </xdr:to>
    <xdr:cxnSp macro="">
      <xdr:nvCxnSpPr>
        <xdr:cNvPr id="578" name="直線コネクタ 577"/>
        <xdr:cNvCxnSpPr/>
      </xdr:nvCxnSpPr>
      <xdr:spPr>
        <a:xfrm>
          <a:off x="22072600" y="961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53357</xdr:rowOff>
    </xdr:from>
    <xdr:ext cx="469744" cy="259045"/>
    <xdr:sp macro="" textlink="">
      <xdr:nvSpPr>
        <xdr:cNvPr id="579" name="【保健センター・保健所】&#10;一人当たり面積平均値テキスト"/>
        <xdr:cNvSpPr txBox="1"/>
      </xdr:nvSpPr>
      <xdr:spPr>
        <a:xfrm>
          <a:off x="22199600" y="1068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74930</xdr:rowOff>
    </xdr:from>
    <xdr:to>
      <xdr:col>116</xdr:col>
      <xdr:colOff>114300</xdr:colOff>
      <xdr:row>63</xdr:row>
      <xdr:rowOff>5080</xdr:rowOff>
    </xdr:to>
    <xdr:sp macro="" textlink="">
      <xdr:nvSpPr>
        <xdr:cNvPr id="580" name="フローチャート: 判断 579"/>
        <xdr:cNvSpPr/>
      </xdr:nvSpPr>
      <xdr:spPr>
        <a:xfrm>
          <a:off x="221107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90170</xdr:rowOff>
    </xdr:from>
    <xdr:to>
      <xdr:col>112</xdr:col>
      <xdr:colOff>38100</xdr:colOff>
      <xdr:row>63</xdr:row>
      <xdr:rowOff>20320</xdr:rowOff>
    </xdr:to>
    <xdr:sp macro="" textlink="">
      <xdr:nvSpPr>
        <xdr:cNvPr id="581" name="フローチャート: 判断 580"/>
        <xdr:cNvSpPr/>
      </xdr:nvSpPr>
      <xdr:spPr>
        <a:xfrm>
          <a:off x="21272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97790</xdr:rowOff>
    </xdr:from>
    <xdr:to>
      <xdr:col>107</xdr:col>
      <xdr:colOff>101600</xdr:colOff>
      <xdr:row>63</xdr:row>
      <xdr:rowOff>27940</xdr:rowOff>
    </xdr:to>
    <xdr:sp macro="" textlink="">
      <xdr:nvSpPr>
        <xdr:cNvPr id="582" name="フローチャート: 判断 581"/>
        <xdr:cNvSpPr/>
      </xdr:nvSpPr>
      <xdr:spPr>
        <a:xfrm>
          <a:off x="20383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105410</xdr:rowOff>
    </xdr:from>
    <xdr:to>
      <xdr:col>102</xdr:col>
      <xdr:colOff>165100</xdr:colOff>
      <xdr:row>63</xdr:row>
      <xdr:rowOff>35560</xdr:rowOff>
    </xdr:to>
    <xdr:sp macro="" textlink="">
      <xdr:nvSpPr>
        <xdr:cNvPr id="583" name="フローチャート: 判断 582"/>
        <xdr:cNvSpPr/>
      </xdr:nvSpPr>
      <xdr:spPr>
        <a:xfrm>
          <a:off x="19494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82550</xdr:rowOff>
    </xdr:from>
    <xdr:to>
      <xdr:col>98</xdr:col>
      <xdr:colOff>38100</xdr:colOff>
      <xdr:row>63</xdr:row>
      <xdr:rowOff>12700</xdr:rowOff>
    </xdr:to>
    <xdr:sp macro="" textlink="">
      <xdr:nvSpPr>
        <xdr:cNvPr id="584" name="フローチャート: 判断 583"/>
        <xdr:cNvSpPr/>
      </xdr:nvSpPr>
      <xdr:spPr>
        <a:xfrm>
          <a:off x="18605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5" name="テキスト ボックス 5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6" name="テキスト ボックス 5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7" name="テキスト ボックス 5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8" name="テキスト ボックス 5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9" name="テキスト ボックス 5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10160</xdr:rowOff>
    </xdr:from>
    <xdr:to>
      <xdr:col>116</xdr:col>
      <xdr:colOff>114300</xdr:colOff>
      <xdr:row>62</xdr:row>
      <xdr:rowOff>111760</xdr:rowOff>
    </xdr:to>
    <xdr:sp macro="" textlink="">
      <xdr:nvSpPr>
        <xdr:cNvPr id="590" name="楕円 589"/>
        <xdr:cNvSpPr/>
      </xdr:nvSpPr>
      <xdr:spPr>
        <a:xfrm>
          <a:off x="22110700" y="1064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33037</xdr:rowOff>
    </xdr:from>
    <xdr:ext cx="469744" cy="259045"/>
    <xdr:sp macro="" textlink="">
      <xdr:nvSpPr>
        <xdr:cNvPr id="591" name="【保健センター・保健所】&#10;一人当たり面積該当値テキスト"/>
        <xdr:cNvSpPr txBox="1"/>
      </xdr:nvSpPr>
      <xdr:spPr>
        <a:xfrm>
          <a:off x="22199600"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44450</xdr:rowOff>
    </xdr:from>
    <xdr:to>
      <xdr:col>98</xdr:col>
      <xdr:colOff>38100</xdr:colOff>
      <xdr:row>62</xdr:row>
      <xdr:rowOff>146050</xdr:rowOff>
    </xdr:to>
    <xdr:sp macro="" textlink="">
      <xdr:nvSpPr>
        <xdr:cNvPr id="592" name="楕円 591"/>
        <xdr:cNvSpPr/>
      </xdr:nvSpPr>
      <xdr:spPr>
        <a:xfrm>
          <a:off x="18605500" y="1067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36847</xdr:rowOff>
    </xdr:from>
    <xdr:ext cx="469744" cy="259045"/>
    <xdr:sp macro="" textlink="">
      <xdr:nvSpPr>
        <xdr:cNvPr id="593" name="n_1aveValue【保健センター・保健所】&#10;一人当たり面積"/>
        <xdr:cNvSpPr txBox="1"/>
      </xdr:nvSpPr>
      <xdr:spPr>
        <a:xfrm>
          <a:off x="21075727" y="1049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44467</xdr:rowOff>
    </xdr:from>
    <xdr:ext cx="469744" cy="259045"/>
    <xdr:sp macro="" textlink="">
      <xdr:nvSpPr>
        <xdr:cNvPr id="594" name="n_2aveValue【保健センター・保健所】&#10;一人当たり面積"/>
        <xdr:cNvSpPr txBox="1"/>
      </xdr:nvSpPr>
      <xdr:spPr>
        <a:xfrm>
          <a:off x="201994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52087</xdr:rowOff>
    </xdr:from>
    <xdr:ext cx="469744" cy="259045"/>
    <xdr:sp macro="" textlink="">
      <xdr:nvSpPr>
        <xdr:cNvPr id="595" name="n_3aveValue【保健センター・保健所】&#10;一人当たり面積"/>
        <xdr:cNvSpPr txBox="1"/>
      </xdr:nvSpPr>
      <xdr:spPr>
        <a:xfrm>
          <a:off x="19310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3827</xdr:rowOff>
    </xdr:from>
    <xdr:ext cx="469744" cy="259045"/>
    <xdr:sp macro="" textlink="">
      <xdr:nvSpPr>
        <xdr:cNvPr id="596" name="n_4aveValue【保健センター・保健所】&#10;一人当たり面積"/>
        <xdr:cNvSpPr txBox="1"/>
      </xdr:nvSpPr>
      <xdr:spPr>
        <a:xfrm>
          <a:off x="18421427"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597" name="n_4main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8" name="正方形/長方形 59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9" name="正方形/長方形 59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0" name="正方形/長方形 59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1" name="正方形/長方形 60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2" name="正方形/長方形 60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3" name="正方形/長方形 60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4" name="正方形/長方形 60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5" name="正方形/長方形 60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6" name="テキスト ボックス 60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7" name="直線コネクタ 60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08" name="テキスト ボックス 60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09" name="直線コネクタ 60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10" name="テキスト ボックス 60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1" name="直線コネクタ 61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2" name="テキスト ボックス 61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3" name="直線コネクタ 61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4" name="テキスト ボックス 61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5" name="直線コネクタ 61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6" name="テキスト ボックス 61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17" name="直線コネクタ 61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18" name="テキスト ボックス 61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19" name="直線コネクタ 61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20" name="テキスト ボックス 61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1" name="直線コネクタ 62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20138</xdr:rowOff>
    </xdr:from>
    <xdr:to>
      <xdr:col>85</xdr:col>
      <xdr:colOff>126364</xdr:colOff>
      <xdr:row>86</xdr:row>
      <xdr:rowOff>168729</xdr:rowOff>
    </xdr:to>
    <xdr:cxnSp macro="">
      <xdr:nvCxnSpPr>
        <xdr:cNvPr id="623" name="直線コネクタ 622"/>
        <xdr:cNvCxnSpPr/>
      </xdr:nvCxnSpPr>
      <xdr:spPr>
        <a:xfrm flipV="1">
          <a:off x="16318864" y="13393238"/>
          <a:ext cx="0" cy="152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2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25" name="直線コネクタ 62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138265</xdr:rowOff>
    </xdr:from>
    <xdr:ext cx="340478" cy="259045"/>
    <xdr:sp macro="" textlink="">
      <xdr:nvSpPr>
        <xdr:cNvPr id="626" name="【消防施設】&#10;有形固定資産減価償却率最大値テキスト"/>
        <xdr:cNvSpPr txBox="1"/>
      </xdr:nvSpPr>
      <xdr:spPr>
        <a:xfrm>
          <a:off x="16357600" y="1316846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20138</xdr:rowOff>
    </xdr:from>
    <xdr:to>
      <xdr:col>86</xdr:col>
      <xdr:colOff>25400</xdr:colOff>
      <xdr:row>78</xdr:row>
      <xdr:rowOff>20138</xdr:rowOff>
    </xdr:to>
    <xdr:cxnSp macro="">
      <xdr:nvCxnSpPr>
        <xdr:cNvPr id="627" name="直線コネクタ 626"/>
        <xdr:cNvCxnSpPr/>
      </xdr:nvCxnSpPr>
      <xdr:spPr>
        <a:xfrm>
          <a:off x="16230600" y="1339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46100</xdr:rowOff>
    </xdr:from>
    <xdr:ext cx="405111" cy="259045"/>
    <xdr:sp macro="" textlink="">
      <xdr:nvSpPr>
        <xdr:cNvPr id="628" name="【消防施設】&#10;有形固定資産減価償却率平均値テキスト"/>
        <xdr:cNvSpPr txBox="1"/>
      </xdr:nvSpPr>
      <xdr:spPr>
        <a:xfrm>
          <a:off x="16357600" y="1410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23223</xdr:rowOff>
    </xdr:from>
    <xdr:to>
      <xdr:col>85</xdr:col>
      <xdr:colOff>177800</xdr:colOff>
      <xdr:row>83</xdr:row>
      <xdr:rowOff>124823</xdr:rowOff>
    </xdr:to>
    <xdr:sp macro="" textlink="">
      <xdr:nvSpPr>
        <xdr:cNvPr id="629" name="フローチャート: 判断 628"/>
        <xdr:cNvSpPr/>
      </xdr:nvSpPr>
      <xdr:spPr>
        <a:xfrm>
          <a:off x="16268700" y="1425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28121</xdr:rowOff>
    </xdr:from>
    <xdr:to>
      <xdr:col>81</xdr:col>
      <xdr:colOff>101600</xdr:colOff>
      <xdr:row>83</xdr:row>
      <xdr:rowOff>129721</xdr:rowOff>
    </xdr:to>
    <xdr:sp macro="" textlink="">
      <xdr:nvSpPr>
        <xdr:cNvPr id="630" name="フローチャート: 判断 629"/>
        <xdr:cNvSpPr/>
      </xdr:nvSpPr>
      <xdr:spPr>
        <a:xfrm>
          <a:off x="15430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31" name="フローチャート: 判断 630"/>
        <xdr:cNvSpPr/>
      </xdr:nvSpPr>
      <xdr:spPr>
        <a:xfrm>
          <a:off x="14541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135889</xdr:rowOff>
    </xdr:from>
    <xdr:to>
      <xdr:col>72</xdr:col>
      <xdr:colOff>38100</xdr:colOff>
      <xdr:row>83</xdr:row>
      <xdr:rowOff>66039</xdr:rowOff>
    </xdr:to>
    <xdr:sp macro="" textlink="">
      <xdr:nvSpPr>
        <xdr:cNvPr id="632" name="フローチャート: 判断 631"/>
        <xdr:cNvSpPr/>
      </xdr:nvSpPr>
      <xdr:spPr>
        <a:xfrm>
          <a:off x="13652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10161</xdr:rowOff>
    </xdr:from>
    <xdr:to>
      <xdr:col>67</xdr:col>
      <xdr:colOff>101600</xdr:colOff>
      <xdr:row>82</xdr:row>
      <xdr:rowOff>111761</xdr:rowOff>
    </xdr:to>
    <xdr:sp macro="" textlink="">
      <xdr:nvSpPr>
        <xdr:cNvPr id="633" name="フローチャート: 判断 632"/>
        <xdr:cNvSpPr/>
      </xdr:nvSpPr>
      <xdr:spPr>
        <a:xfrm>
          <a:off x="12763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4" name="テキスト ボックス 6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5" name="テキスト ボックス 6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6" name="テキスト ボックス 6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37" name="テキスト ボックス 6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38" name="テキスト ボックス 6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158750</xdr:rowOff>
    </xdr:from>
    <xdr:to>
      <xdr:col>85</xdr:col>
      <xdr:colOff>177800</xdr:colOff>
      <xdr:row>86</xdr:row>
      <xdr:rowOff>88900</xdr:rowOff>
    </xdr:to>
    <xdr:sp macro="" textlink="">
      <xdr:nvSpPr>
        <xdr:cNvPr id="639" name="楕円 638"/>
        <xdr:cNvSpPr/>
      </xdr:nvSpPr>
      <xdr:spPr>
        <a:xfrm>
          <a:off x="162687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137177</xdr:rowOff>
    </xdr:from>
    <xdr:ext cx="405111" cy="259045"/>
    <xdr:sp macro="" textlink="">
      <xdr:nvSpPr>
        <xdr:cNvPr id="640" name="【消防施設】&#10;有形固定資産減価償却率該当値テキスト"/>
        <xdr:cNvSpPr txBox="1"/>
      </xdr:nvSpPr>
      <xdr:spPr>
        <a:xfrm>
          <a:off x="16357600"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85</xdr:row>
      <xdr:rowOff>104866</xdr:rowOff>
    </xdr:from>
    <xdr:to>
      <xdr:col>67</xdr:col>
      <xdr:colOff>101600</xdr:colOff>
      <xdr:row>86</xdr:row>
      <xdr:rowOff>35016</xdr:rowOff>
    </xdr:to>
    <xdr:sp macro="" textlink="">
      <xdr:nvSpPr>
        <xdr:cNvPr id="641" name="楕円 640"/>
        <xdr:cNvSpPr/>
      </xdr:nvSpPr>
      <xdr:spPr>
        <a:xfrm>
          <a:off x="127635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146248</xdr:rowOff>
    </xdr:from>
    <xdr:ext cx="405111" cy="259045"/>
    <xdr:sp macro="" textlink="">
      <xdr:nvSpPr>
        <xdr:cNvPr id="642" name="n_1aveValue【消防施設】&#10;有形固定資産減価償却率"/>
        <xdr:cNvSpPr txBox="1"/>
      </xdr:nvSpPr>
      <xdr:spPr>
        <a:xfrm>
          <a:off x="15266044" y="1403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139716</xdr:rowOff>
    </xdr:from>
    <xdr:ext cx="405111" cy="259045"/>
    <xdr:sp macro="" textlink="">
      <xdr:nvSpPr>
        <xdr:cNvPr id="643" name="n_2aveValue【消防施設】&#10;有形固定資産減価償却率"/>
        <xdr:cNvSpPr txBox="1"/>
      </xdr:nvSpPr>
      <xdr:spPr>
        <a:xfrm>
          <a:off x="14389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82566</xdr:rowOff>
    </xdr:from>
    <xdr:ext cx="405111" cy="259045"/>
    <xdr:sp macro="" textlink="">
      <xdr:nvSpPr>
        <xdr:cNvPr id="644" name="n_3aveValue【消防施設】&#10;有形固定資産減価償却率"/>
        <xdr:cNvSpPr txBox="1"/>
      </xdr:nvSpPr>
      <xdr:spPr>
        <a:xfrm>
          <a:off x="13500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128288</xdr:rowOff>
    </xdr:from>
    <xdr:ext cx="405111" cy="259045"/>
    <xdr:sp macro="" textlink="">
      <xdr:nvSpPr>
        <xdr:cNvPr id="645" name="n_4aveValue【消防施設】&#10;有形固定資産減価償却率"/>
        <xdr:cNvSpPr txBox="1"/>
      </xdr:nvSpPr>
      <xdr:spPr>
        <a:xfrm>
          <a:off x="12611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26143</xdr:rowOff>
    </xdr:from>
    <xdr:ext cx="405111" cy="259045"/>
    <xdr:sp macro="" textlink="">
      <xdr:nvSpPr>
        <xdr:cNvPr id="646" name="n_4mainValue【消防施設】&#10;有形固定資産減価償却率"/>
        <xdr:cNvSpPr txBox="1"/>
      </xdr:nvSpPr>
      <xdr:spPr>
        <a:xfrm>
          <a:off x="12611744" y="14770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7" name="正方形/長方形 64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8" name="正方形/長方形 64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9" name="正方形/長方形 64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0" name="正方形/長方形 64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1" name="正方形/長方形 65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2" name="正方形/長方形 65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3" name="正方形/長方形 65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4" name="正方形/長方形 65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5" name="テキスト ボックス 65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6" name="直線コネクタ 65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57" name="直線コネクタ 65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58" name="テキスト ボックス 65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59" name="直線コネクタ 65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60" name="テキスト ボックス 65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61" name="直線コネクタ 66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62" name="テキスト ボックス 66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63" name="直線コネクタ 66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64" name="テキスト ボックス 66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5" name="直線コネクタ 66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6" name="テキスト ボックス 66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86106</xdr:rowOff>
    </xdr:from>
    <xdr:to>
      <xdr:col>116</xdr:col>
      <xdr:colOff>62864</xdr:colOff>
      <xdr:row>86</xdr:row>
      <xdr:rowOff>37185</xdr:rowOff>
    </xdr:to>
    <xdr:cxnSp macro="">
      <xdr:nvCxnSpPr>
        <xdr:cNvPr id="668" name="直線コネクタ 667"/>
        <xdr:cNvCxnSpPr/>
      </xdr:nvCxnSpPr>
      <xdr:spPr>
        <a:xfrm flipV="1">
          <a:off x="22160864" y="13287756"/>
          <a:ext cx="0" cy="149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41012</xdr:rowOff>
    </xdr:from>
    <xdr:ext cx="469744" cy="259045"/>
    <xdr:sp macro="" textlink="">
      <xdr:nvSpPr>
        <xdr:cNvPr id="669" name="【消防施設】&#10;一人当たり面積最小値テキスト"/>
        <xdr:cNvSpPr txBox="1"/>
      </xdr:nvSpPr>
      <xdr:spPr>
        <a:xfrm>
          <a:off x="22199600" y="14785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37185</xdr:rowOff>
    </xdr:from>
    <xdr:to>
      <xdr:col>116</xdr:col>
      <xdr:colOff>152400</xdr:colOff>
      <xdr:row>86</xdr:row>
      <xdr:rowOff>37185</xdr:rowOff>
    </xdr:to>
    <xdr:cxnSp macro="">
      <xdr:nvCxnSpPr>
        <xdr:cNvPr id="670" name="直線コネクタ 669"/>
        <xdr:cNvCxnSpPr/>
      </xdr:nvCxnSpPr>
      <xdr:spPr>
        <a:xfrm>
          <a:off x="22072600" y="14781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32783</xdr:rowOff>
    </xdr:from>
    <xdr:ext cx="469744" cy="259045"/>
    <xdr:sp macro="" textlink="">
      <xdr:nvSpPr>
        <xdr:cNvPr id="671" name="【消防施設】&#10;一人当たり面積最大値テキスト"/>
        <xdr:cNvSpPr txBox="1"/>
      </xdr:nvSpPr>
      <xdr:spPr>
        <a:xfrm>
          <a:off x="22199600" y="13062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86106</xdr:rowOff>
    </xdr:from>
    <xdr:to>
      <xdr:col>116</xdr:col>
      <xdr:colOff>152400</xdr:colOff>
      <xdr:row>77</xdr:row>
      <xdr:rowOff>86106</xdr:rowOff>
    </xdr:to>
    <xdr:cxnSp macro="">
      <xdr:nvCxnSpPr>
        <xdr:cNvPr id="672" name="直線コネクタ 671"/>
        <xdr:cNvCxnSpPr/>
      </xdr:nvCxnSpPr>
      <xdr:spPr>
        <a:xfrm>
          <a:off x="22072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55439</xdr:rowOff>
    </xdr:from>
    <xdr:ext cx="469744" cy="259045"/>
    <xdr:sp macro="" textlink="">
      <xdr:nvSpPr>
        <xdr:cNvPr id="673" name="【消防施設】&#10;一人当たり面積平均値テキスト"/>
        <xdr:cNvSpPr txBox="1"/>
      </xdr:nvSpPr>
      <xdr:spPr>
        <a:xfrm>
          <a:off x="22199600" y="14457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32562</xdr:rowOff>
    </xdr:from>
    <xdr:to>
      <xdr:col>116</xdr:col>
      <xdr:colOff>114300</xdr:colOff>
      <xdr:row>85</xdr:row>
      <xdr:rowOff>134162</xdr:rowOff>
    </xdr:to>
    <xdr:sp macro="" textlink="">
      <xdr:nvSpPr>
        <xdr:cNvPr id="674" name="フローチャート: 判断 673"/>
        <xdr:cNvSpPr/>
      </xdr:nvSpPr>
      <xdr:spPr>
        <a:xfrm>
          <a:off x="221107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32562</xdr:rowOff>
    </xdr:from>
    <xdr:to>
      <xdr:col>112</xdr:col>
      <xdr:colOff>38100</xdr:colOff>
      <xdr:row>85</xdr:row>
      <xdr:rowOff>134162</xdr:rowOff>
    </xdr:to>
    <xdr:sp macro="" textlink="">
      <xdr:nvSpPr>
        <xdr:cNvPr id="675" name="フローチャート: 判断 674"/>
        <xdr:cNvSpPr/>
      </xdr:nvSpPr>
      <xdr:spPr>
        <a:xfrm>
          <a:off x="21272500" y="1460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35306</xdr:rowOff>
    </xdr:from>
    <xdr:to>
      <xdr:col>107</xdr:col>
      <xdr:colOff>101600</xdr:colOff>
      <xdr:row>85</xdr:row>
      <xdr:rowOff>136906</xdr:rowOff>
    </xdr:to>
    <xdr:sp macro="" textlink="">
      <xdr:nvSpPr>
        <xdr:cNvPr id="676" name="フローチャート: 判断 675"/>
        <xdr:cNvSpPr/>
      </xdr:nvSpPr>
      <xdr:spPr>
        <a:xfrm>
          <a:off x="20383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36221</xdr:rowOff>
    </xdr:from>
    <xdr:to>
      <xdr:col>102</xdr:col>
      <xdr:colOff>165100</xdr:colOff>
      <xdr:row>85</xdr:row>
      <xdr:rowOff>137821</xdr:rowOff>
    </xdr:to>
    <xdr:sp macro="" textlink="">
      <xdr:nvSpPr>
        <xdr:cNvPr id="677" name="フローチャート: 判断 676"/>
        <xdr:cNvSpPr/>
      </xdr:nvSpPr>
      <xdr:spPr>
        <a:xfrm>
          <a:off x="19494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22504</xdr:rowOff>
    </xdr:from>
    <xdr:to>
      <xdr:col>98</xdr:col>
      <xdr:colOff>38100</xdr:colOff>
      <xdr:row>85</xdr:row>
      <xdr:rowOff>124104</xdr:rowOff>
    </xdr:to>
    <xdr:sp macro="" textlink="">
      <xdr:nvSpPr>
        <xdr:cNvPr id="678" name="フローチャート: 判断 677"/>
        <xdr:cNvSpPr/>
      </xdr:nvSpPr>
      <xdr:spPr>
        <a:xfrm>
          <a:off x="18605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9" name="テキスト ボックス 67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0" name="テキスト ボックス 67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1" name="テキスト ボックス 68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2" name="テキスト ボックス 68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3" name="テキスト ボックス 68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92914</xdr:rowOff>
    </xdr:from>
    <xdr:to>
      <xdr:col>116</xdr:col>
      <xdr:colOff>114300</xdr:colOff>
      <xdr:row>86</xdr:row>
      <xdr:rowOff>23064</xdr:rowOff>
    </xdr:to>
    <xdr:sp macro="" textlink="">
      <xdr:nvSpPr>
        <xdr:cNvPr id="684" name="楕円 683"/>
        <xdr:cNvSpPr/>
      </xdr:nvSpPr>
      <xdr:spPr>
        <a:xfrm>
          <a:off x="22110700" y="1466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10991</xdr:rowOff>
    </xdr:from>
    <xdr:ext cx="469744" cy="259045"/>
    <xdr:sp macro="" textlink="">
      <xdr:nvSpPr>
        <xdr:cNvPr id="685" name="【消防施設】&#10;一人当たり面積該当値テキスト"/>
        <xdr:cNvSpPr txBox="1"/>
      </xdr:nvSpPr>
      <xdr:spPr>
        <a:xfrm>
          <a:off x="22199600" y="1458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85</xdr:row>
      <xdr:rowOff>99313</xdr:rowOff>
    </xdr:from>
    <xdr:to>
      <xdr:col>98</xdr:col>
      <xdr:colOff>38100</xdr:colOff>
      <xdr:row>86</xdr:row>
      <xdr:rowOff>29463</xdr:rowOff>
    </xdr:to>
    <xdr:sp macro="" textlink="">
      <xdr:nvSpPr>
        <xdr:cNvPr id="686" name="楕円 685"/>
        <xdr:cNvSpPr/>
      </xdr:nvSpPr>
      <xdr:spPr>
        <a:xfrm>
          <a:off x="18605500" y="1467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150689</xdr:rowOff>
    </xdr:from>
    <xdr:ext cx="469744" cy="259045"/>
    <xdr:sp macro="" textlink="">
      <xdr:nvSpPr>
        <xdr:cNvPr id="687" name="n_1aveValue【消防施設】&#10;一人当たり面積"/>
        <xdr:cNvSpPr txBox="1"/>
      </xdr:nvSpPr>
      <xdr:spPr>
        <a:xfrm>
          <a:off x="21075727" y="143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153433</xdr:rowOff>
    </xdr:from>
    <xdr:ext cx="469744" cy="259045"/>
    <xdr:sp macro="" textlink="">
      <xdr:nvSpPr>
        <xdr:cNvPr id="688" name="n_2aveValue【消防施設】&#10;一人当たり面積"/>
        <xdr:cNvSpPr txBox="1"/>
      </xdr:nvSpPr>
      <xdr:spPr>
        <a:xfrm>
          <a:off x="20199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154348</xdr:rowOff>
    </xdr:from>
    <xdr:ext cx="469744" cy="259045"/>
    <xdr:sp macro="" textlink="">
      <xdr:nvSpPr>
        <xdr:cNvPr id="689" name="n_3aveValue【消防施設】&#10;一人当たり面積"/>
        <xdr:cNvSpPr txBox="1"/>
      </xdr:nvSpPr>
      <xdr:spPr>
        <a:xfrm>
          <a:off x="19310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140631</xdr:rowOff>
    </xdr:from>
    <xdr:ext cx="469744" cy="259045"/>
    <xdr:sp macro="" textlink="">
      <xdr:nvSpPr>
        <xdr:cNvPr id="690" name="n_4aveValue【消防施設】&#10;一人当たり面積"/>
        <xdr:cNvSpPr txBox="1"/>
      </xdr:nvSpPr>
      <xdr:spPr>
        <a:xfrm>
          <a:off x="18421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20590</xdr:rowOff>
    </xdr:from>
    <xdr:ext cx="469744" cy="259045"/>
    <xdr:sp macro="" textlink="">
      <xdr:nvSpPr>
        <xdr:cNvPr id="691" name="n_4mainValue【消防施設】&#10;一人当たり面積"/>
        <xdr:cNvSpPr txBox="1"/>
      </xdr:nvSpPr>
      <xdr:spPr>
        <a:xfrm>
          <a:off x="18421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92" name="正方形/長方形 6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93" name="正方形/長方形 6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4" name="正方形/長方形 6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5" name="正方形/長方形 6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6" name="正方形/長方形 6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7" name="正方形/長方形 6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8" name="正方形/長方形 6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9" name="正方形/長方形 6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0" name="テキスト ボックス 6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1" name="直線コネクタ 7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02" name="テキスト ボックス 70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03" name="直線コネクタ 70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04" name="テキスト ボックス 70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05" name="直線コネクタ 70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06" name="テキスト ボックス 70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07" name="直線コネクタ 70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08" name="テキスト ボックス 70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09" name="直線コネクタ 70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0" name="テキスト ボックス 70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1" name="直線コネクタ 71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12" name="テキスト ボックス 71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13" name="直線コネクタ 71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14" name="テキスト ボックス 71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15" name="直線コネクタ 71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17" name="直線コネクタ 716"/>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1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19" name="直線コネクタ 71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20" name="【庁舎】&#10;有形固定資産減価償却率最大値テキスト"/>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21" name="直線コネクタ 720"/>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72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723" name="フローチャート: 判断 72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87449</xdr:rowOff>
    </xdr:from>
    <xdr:to>
      <xdr:col>81</xdr:col>
      <xdr:colOff>101600</xdr:colOff>
      <xdr:row>105</xdr:row>
      <xdr:rowOff>17599</xdr:rowOff>
    </xdr:to>
    <xdr:sp macro="" textlink="">
      <xdr:nvSpPr>
        <xdr:cNvPr id="724" name="フローチャート: 判断 723"/>
        <xdr:cNvSpPr/>
      </xdr:nvSpPr>
      <xdr:spPr>
        <a:xfrm>
          <a:off x="15430500" y="179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105411</xdr:rowOff>
    </xdr:from>
    <xdr:to>
      <xdr:col>76</xdr:col>
      <xdr:colOff>165100</xdr:colOff>
      <xdr:row>105</xdr:row>
      <xdr:rowOff>35561</xdr:rowOff>
    </xdr:to>
    <xdr:sp macro="" textlink="">
      <xdr:nvSpPr>
        <xdr:cNvPr id="725" name="フローチャート: 判断 724"/>
        <xdr:cNvSpPr/>
      </xdr:nvSpPr>
      <xdr:spPr>
        <a:xfrm>
          <a:off x="14541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134801</xdr:rowOff>
    </xdr:from>
    <xdr:to>
      <xdr:col>72</xdr:col>
      <xdr:colOff>38100</xdr:colOff>
      <xdr:row>105</xdr:row>
      <xdr:rowOff>64951</xdr:rowOff>
    </xdr:to>
    <xdr:sp macro="" textlink="">
      <xdr:nvSpPr>
        <xdr:cNvPr id="726" name="フローチャート: 判断 725"/>
        <xdr:cNvSpPr/>
      </xdr:nvSpPr>
      <xdr:spPr>
        <a:xfrm>
          <a:off x="136525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165826</xdr:rowOff>
    </xdr:from>
    <xdr:to>
      <xdr:col>67</xdr:col>
      <xdr:colOff>101600</xdr:colOff>
      <xdr:row>105</xdr:row>
      <xdr:rowOff>95976</xdr:rowOff>
    </xdr:to>
    <xdr:sp macro="" textlink="">
      <xdr:nvSpPr>
        <xdr:cNvPr id="727" name="フローチャート: 判断 726"/>
        <xdr:cNvSpPr/>
      </xdr:nvSpPr>
      <xdr:spPr>
        <a:xfrm>
          <a:off x="12763500" y="1799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8" name="テキスト ボックス 7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9" name="テキスト ボックス 7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0" name="テキスト ボックス 7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1" name="テキスト ボックス 7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2" name="テキスト ボックス 7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36830</xdr:rowOff>
    </xdr:from>
    <xdr:to>
      <xdr:col>85</xdr:col>
      <xdr:colOff>177800</xdr:colOff>
      <xdr:row>106</xdr:row>
      <xdr:rowOff>138430</xdr:rowOff>
    </xdr:to>
    <xdr:sp macro="" textlink="">
      <xdr:nvSpPr>
        <xdr:cNvPr id="733" name="楕円 732"/>
        <xdr:cNvSpPr/>
      </xdr:nvSpPr>
      <xdr:spPr>
        <a:xfrm>
          <a:off x="16268700" y="1821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15257</xdr:rowOff>
    </xdr:from>
    <xdr:ext cx="405111" cy="259045"/>
    <xdr:sp macro="" textlink="">
      <xdr:nvSpPr>
        <xdr:cNvPr id="734" name="【庁舎】&#10;有形固定資産減価償却率該当値テキスト"/>
        <xdr:cNvSpPr txBox="1"/>
      </xdr:nvSpPr>
      <xdr:spPr>
        <a:xfrm>
          <a:off x="16357600" y="1818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105</xdr:row>
      <xdr:rowOff>89081</xdr:rowOff>
    </xdr:from>
    <xdr:to>
      <xdr:col>67</xdr:col>
      <xdr:colOff>101600</xdr:colOff>
      <xdr:row>106</xdr:row>
      <xdr:rowOff>19231</xdr:rowOff>
    </xdr:to>
    <xdr:sp macro="" textlink="">
      <xdr:nvSpPr>
        <xdr:cNvPr id="735" name="楕円 734"/>
        <xdr:cNvSpPr/>
      </xdr:nvSpPr>
      <xdr:spPr>
        <a:xfrm>
          <a:off x="127635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34126</xdr:rowOff>
    </xdr:from>
    <xdr:ext cx="405111" cy="259045"/>
    <xdr:sp macro="" textlink="">
      <xdr:nvSpPr>
        <xdr:cNvPr id="736" name="n_1aveValue【庁舎】&#10;有形固定資産減価償却率"/>
        <xdr:cNvSpPr txBox="1"/>
      </xdr:nvSpPr>
      <xdr:spPr>
        <a:xfrm>
          <a:off x="152660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52088</xdr:rowOff>
    </xdr:from>
    <xdr:ext cx="405111" cy="259045"/>
    <xdr:sp macro="" textlink="">
      <xdr:nvSpPr>
        <xdr:cNvPr id="737" name="n_2aveValue【庁舎】&#10;有形固定資産減価償却率"/>
        <xdr:cNvSpPr txBox="1"/>
      </xdr:nvSpPr>
      <xdr:spPr>
        <a:xfrm>
          <a:off x="14389744" y="1771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81478</xdr:rowOff>
    </xdr:from>
    <xdr:ext cx="405111" cy="259045"/>
    <xdr:sp macro="" textlink="">
      <xdr:nvSpPr>
        <xdr:cNvPr id="738" name="n_3aveValue【庁舎】&#10;有形固定資産減価償却率"/>
        <xdr:cNvSpPr txBox="1"/>
      </xdr:nvSpPr>
      <xdr:spPr>
        <a:xfrm>
          <a:off x="13500744" y="17740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112503</xdr:rowOff>
    </xdr:from>
    <xdr:ext cx="405111" cy="259045"/>
    <xdr:sp macro="" textlink="">
      <xdr:nvSpPr>
        <xdr:cNvPr id="739" name="n_4aveValue【庁舎】&#10;有形固定資産減価償却率"/>
        <xdr:cNvSpPr txBox="1"/>
      </xdr:nvSpPr>
      <xdr:spPr>
        <a:xfrm>
          <a:off x="12611744" y="1777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10358</xdr:rowOff>
    </xdr:from>
    <xdr:ext cx="405111" cy="259045"/>
    <xdr:sp macro="" textlink="">
      <xdr:nvSpPr>
        <xdr:cNvPr id="740" name="n_4mainValue【庁舎】&#10;有形固定資産減価償却率"/>
        <xdr:cNvSpPr txBox="1"/>
      </xdr:nvSpPr>
      <xdr:spPr>
        <a:xfrm>
          <a:off x="12611744" y="1818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41" name="正方形/長方形 74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42" name="正方形/長方形 74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43" name="正方形/長方形 74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44" name="正方形/長方形 74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5" name="正方形/長方形 74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6" name="正方形/長方形 74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7" name="正方形/長方形 74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8" name="正方形/長方形 74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9" name="テキスト ボックス 74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0" name="直線コネクタ 74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51" name="直線コネクタ 75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52" name="テキスト ボックス 75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53" name="直線コネクタ 75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54" name="テキスト ボックス 75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55" name="直線コネクタ 75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56" name="テキスト ボックス 75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57" name="直線コネクタ 75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58" name="テキスト ボックス 75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59" name="直線コネクタ 75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60" name="テキスト ボックス 75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61" name="直線コネクタ 76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62" name="テキスト ボックス 76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63" name="直線コネクタ 76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64" name="テキスト ボックス 76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6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59871</xdr:rowOff>
    </xdr:from>
    <xdr:to>
      <xdr:col>116</xdr:col>
      <xdr:colOff>62864</xdr:colOff>
      <xdr:row>107</xdr:row>
      <xdr:rowOff>170906</xdr:rowOff>
    </xdr:to>
    <xdr:cxnSp macro="">
      <xdr:nvCxnSpPr>
        <xdr:cNvPr id="766" name="直線コネクタ 765"/>
        <xdr:cNvCxnSpPr/>
      </xdr:nvCxnSpPr>
      <xdr:spPr>
        <a:xfrm flipV="1">
          <a:off x="22160864" y="17033421"/>
          <a:ext cx="0" cy="148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3283</xdr:rowOff>
    </xdr:from>
    <xdr:ext cx="469744" cy="259045"/>
    <xdr:sp macro="" textlink="">
      <xdr:nvSpPr>
        <xdr:cNvPr id="767" name="【庁舎】&#10;一人当たり面積最小値テキスト"/>
        <xdr:cNvSpPr txBox="1"/>
      </xdr:nvSpPr>
      <xdr:spPr>
        <a:xfrm>
          <a:off x="22199600" y="18519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170906</xdr:rowOff>
    </xdr:from>
    <xdr:to>
      <xdr:col>116</xdr:col>
      <xdr:colOff>152400</xdr:colOff>
      <xdr:row>107</xdr:row>
      <xdr:rowOff>170906</xdr:rowOff>
    </xdr:to>
    <xdr:cxnSp macro="">
      <xdr:nvCxnSpPr>
        <xdr:cNvPr id="768" name="直線コネクタ 767"/>
        <xdr:cNvCxnSpPr/>
      </xdr:nvCxnSpPr>
      <xdr:spPr>
        <a:xfrm>
          <a:off x="22072600" y="18516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6548</xdr:rowOff>
    </xdr:from>
    <xdr:ext cx="469744" cy="259045"/>
    <xdr:sp macro="" textlink="">
      <xdr:nvSpPr>
        <xdr:cNvPr id="769" name="【庁舎】&#10;一人当たり面積最大値テキスト"/>
        <xdr:cNvSpPr txBox="1"/>
      </xdr:nvSpPr>
      <xdr:spPr>
        <a:xfrm>
          <a:off x="22199600" y="1680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59871</xdr:rowOff>
    </xdr:from>
    <xdr:to>
      <xdr:col>116</xdr:col>
      <xdr:colOff>152400</xdr:colOff>
      <xdr:row>99</xdr:row>
      <xdr:rowOff>59871</xdr:rowOff>
    </xdr:to>
    <xdr:cxnSp macro="">
      <xdr:nvCxnSpPr>
        <xdr:cNvPr id="770" name="直線コネクタ 769"/>
        <xdr:cNvCxnSpPr/>
      </xdr:nvCxnSpPr>
      <xdr:spPr>
        <a:xfrm>
          <a:off x="22072600" y="17033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36484</xdr:rowOff>
    </xdr:from>
    <xdr:ext cx="469744" cy="259045"/>
    <xdr:sp macro="" textlink="">
      <xdr:nvSpPr>
        <xdr:cNvPr id="771" name="【庁舎】&#10;一人当たり面積平均値テキスト"/>
        <xdr:cNvSpPr txBox="1"/>
      </xdr:nvSpPr>
      <xdr:spPr>
        <a:xfrm>
          <a:off x="22199600" y="1803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58057</xdr:rowOff>
    </xdr:from>
    <xdr:to>
      <xdr:col>116</xdr:col>
      <xdr:colOff>114300</xdr:colOff>
      <xdr:row>105</xdr:row>
      <xdr:rowOff>159657</xdr:rowOff>
    </xdr:to>
    <xdr:sp macro="" textlink="">
      <xdr:nvSpPr>
        <xdr:cNvPr id="772" name="フローチャート: 判断 771"/>
        <xdr:cNvSpPr/>
      </xdr:nvSpPr>
      <xdr:spPr>
        <a:xfrm>
          <a:off x="22110700" y="1806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74386</xdr:rowOff>
    </xdr:from>
    <xdr:to>
      <xdr:col>112</xdr:col>
      <xdr:colOff>38100</xdr:colOff>
      <xdr:row>106</xdr:row>
      <xdr:rowOff>4536</xdr:rowOff>
    </xdr:to>
    <xdr:sp macro="" textlink="">
      <xdr:nvSpPr>
        <xdr:cNvPr id="773" name="フローチャート: 判断 772"/>
        <xdr:cNvSpPr/>
      </xdr:nvSpPr>
      <xdr:spPr>
        <a:xfrm>
          <a:off x="21272500" y="180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90714</xdr:rowOff>
    </xdr:from>
    <xdr:to>
      <xdr:col>107</xdr:col>
      <xdr:colOff>101600</xdr:colOff>
      <xdr:row>106</xdr:row>
      <xdr:rowOff>20864</xdr:rowOff>
    </xdr:to>
    <xdr:sp macro="" textlink="">
      <xdr:nvSpPr>
        <xdr:cNvPr id="774" name="フローチャート: 判断 773"/>
        <xdr:cNvSpPr/>
      </xdr:nvSpPr>
      <xdr:spPr>
        <a:xfrm>
          <a:off x="20383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75" name="フローチャート: 判断 774"/>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10705</xdr:rowOff>
    </xdr:from>
    <xdr:to>
      <xdr:col>98</xdr:col>
      <xdr:colOff>38100</xdr:colOff>
      <xdr:row>106</xdr:row>
      <xdr:rowOff>112305</xdr:rowOff>
    </xdr:to>
    <xdr:sp macro="" textlink="">
      <xdr:nvSpPr>
        <xdr:cNvPr id="776" name="フローチャート: 判断 775"/>
        <xdr:cNvSpPr/>
      </xdr:nvSpPr>
      <xdr:spPr>
        <a:xfrm>
          <a:off x="18605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77" name="テキスト ボックス 77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78" name="テキスト ボックス 77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9" name="テキスト ボックス 77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0" name="テキスト ボックス 77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1" name="テキスト ボックス 78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64588</xdr:rowOff>
    </xdr:from>
    <xdr:to>
      <xdr:col>116</xdr:col>
      <xdr:colOff>114300</xdr:colOff>
      <xdr:row>103</xdr:row>
      <xdr:rowOff>166188</xdr:rowOff>
    </xdr:to>
    <xdr:sp macro="" textlink="">
      <xdr:nvSpPr>
        <xdr:cNvPr id="782" name="楕円 781"/>
        <xdr:cNvSpPr/>
      </xdr:nvSpPr>
      <xdr:spPr>
        <a:xfrm>
          <a:off x="221107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87465</xdr:rowOff>
    </xdr:from>
    <xdr:ext cx="469744" cy="259045"/>
    <xdr:sp macro="" textlink="">
      <xdr:nvSpPr>
        <xdr:cNvPr id="783" name="【庁舎】&#10;一人当たり面積該当値テキスト"/>
        <xdr:cNvSpPr txBox="1"/>
      </xdr:nvSpPr>
      <xdr:spPr>
        <a:xfrm>
          <a:off x="22199600" y="1757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105</xdr:row>
      <xdr:rowOff>58057</xdr:rowOff>
    </xdr:from>
    <xdr:to>
      <xdr:col>98</xdr:col>
      <xdr:colOff>38100</xdr:colOff>
      <xdr:row>105</xdr:row>
      <xdr:rowOff>159657</xdr:rowOff>
    </xdr:to>
    <xdr:sp macro="" textlink="">
      <xdr:nvSpPr>
        <xdr:cNvPr id="784" name="楕円 783"/>
        <xdr:cNvSpPr/>
      </xdr:nvSpPr>
      <xdr:spPr>
        <a:xfrm>
          <a:off x="18605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21063</xdr:rowOff>
    </xdr:from>
    <xdr:ext cx="469744" cy="259045"/>
    <xdr:sp macro="" textlink="">
      <xdr:nvSpPr>
        <xdr:cNvPr id="785" name="n_1aveValue【庁舎】&#10;一人当たり面積"/>
        <xdr:cNvSpPr txBox="1"/>
      </xdr:nvSpPr>
      <xdr:spPr>
        <a:xfrm>
          <a:off x="21075727" y="1785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37391</xdr:rowOff>
    </xdr:from>
    <xdr:ext cx="469744" cy="259045"/>
    <xdr:sp macro="" textlink="">
      <xdr:nvSpPr>
        <xdr:cNvPr id="786" name="n_2aveValue【庁舎】&#10;一人当たり面積"/>
        <xdr:cNvSpPr txBox="1"/>
      </xdr:nvSpPr>
      <xdr:spPr>
        <a:xfrm>
          <a:off x="201994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74947</xdr:rowOff>
    </xdr:from>
    <xdr:ext cx="469744" cy="259045"/>
    <xdr:sp macro="" textlink="">
      <xdr:nvSpPr>
        <xdr:cNvPr id="787" name="n_3aveValue【庁舎】&#10;一人当たり面積"/>
        <xdr:cNvSpPr txBox="1"/>
      </xdr:nvSpPr>
      <xdr:spPr>
        <a:xfrm>
          <a:off x="19310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103432</xdr:rowOff>
    </xdr:from>
    <xdr:ext cx="469744" cy="259045"/>
    <xdr:sp macro="" textlink="">
      <xdr:nvSpPr>
        <xdr:cNvPr id="788" name="n_4aveValue【庁舎】&#10;一人当たり面積"/>
        <xdr:cNvSpPr txBox="1"/>
      </xdr:nvSpPr>
      <xdr:spPr>
        <a:xfrm>
          <a:off x="18421427" y="18277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4734</xdr:rowOff>
    </xdr:from>
    <xdr:ext cx="469744" cy="259045"/>
    <xdr:sp macro="" textlink="">
      <xdr:nvSpPr>
        <xdr:cNvPr id="789" name="n_4mainValue【庁舎】&#10;一人当たり面積"/>
        <xdr:cNvSpPr txBox="1"/>
      </xdr:nvSpPr>
      <xdr:spPr>
        <a:xfrm>
          <a:off x="18421427" y="1783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0" name="正方形/長方形 78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1" name="正方形/長方形 79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2" name="テキスト ボックス 79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28</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29</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年度及び</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30</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年度の固定資産台帳は整備されているが、施設類型別の精査が必要なため数値が算出されていない。</a:t>
          </a:r>
        </a:p>
        <a:p>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図書館は市内に１施設のみであるが、建設から４０年以上経過しているため、類似団体平均と比較して償却率が非常に高くなっている。今後は、施設の長寿命化を図り、維持管理に努めていく。一般廃棄物処理施設については、７８．５％となっており、昭和５０年代に建設され、現在では稼働していない廃棄物焼却施設が比率を引き上げる要因となっている。今後は、施設の解体や活用方法について検討していく。体育館・プール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に建設した総合体育館が含まれているため、類似団体平均を若干下回っているものの、建設から３、４０年以上経過した体育館等が多く老朽化が進んでいる。今後は施設の利用状況等を踏まえ、解体や集約化について検討していく。福祉施設は、平成</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27</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年度と比較すると用途廃止等により減少したものの、</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66.3</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％と類似団体平均を上回っており、昭和５０年代に建設された老人憩いの家などが比率を引き上げる要因となっている。消防施設についても９２</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０％と高い数値になっており、昭和３０年代から平成初期に建設された消防器具置場が約５０施設あることから、比率を引き上げる要因となっている。市民会館は７４．８％となっており、コミュニティセンターや文化会館が建設から約４０年経過して老朽化が進んだことが、比率を引き上げる要因となっている。今後は、維持管理の継続による老朽化対策を検討していく。庁舎については、本庁舎が建設後５０年近く経過していることから、償却率が高くなっているものの、令和</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年度にかけて大規模改修を実施するため、今後、減少が見込まれる。今後は公共施設等総合管理計画及び個別施設計画に基づき、施設の予防保全管理による公共施設の長寿命化等を図り、維持管理費の縮減を推進し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前年度と同様の</a:t>
          </a:r>
          <a:r>
            <a:rPr kumimoji="1" lang="en-US" altLang="ja-JP" sz="1300">
              <a:latin typeface="ＭＳ Ｐゴシック" panose="020B0600070205080204" pitchFamily="50" charset="-128"/>
              <a:ea typeface="ＭＳ Ｐゴシック" panose="020B0600070205080204" pitchFamily="50" charset="-128"/>
            </a:rPr>
            <a:t>0.35</a:t>
          </a:r>
          <a:r>
            <a:rPr kumimoji="1" lang="ja-JP" altLang="en-US" sz="1300">
              <a:latin typeface="ＭＳ Ｐゴシック" panose="020B0600070205080204" pitchFamily="50" charset="-128"/>
              <a:ea typeface="ＭＳ Ｐゴシック" panose="020B0600070205080204" pitchFamily="50" charset="-128"/>
            </a:rPr>
            <a:t>で、秋田県平均は上回っているものの、依然として類似団体平均は下回っている。</a:t>
          </a:r>
        </a:p>
        <a:p>
          <a:r>
            <a:rPr kumimoji="1" lang="ja-JP" altLang="en-US" sz="1300">
              <a:latin typeface="ＭＳ Ｐゴシック" panose="020B0600070205080204" pitchFamily="50" charset="-128"/>
              <a:ea typeface="ＭＳ Ｐゴシック" panose="020B0600070205080204" pitchFamily="50" charset="-128"/>
            </a:rPr>
            <a:t>　基準財政需要額では、少子化や人口減少等の影響により昨年より減少したが、基準財政収入額については、</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市町村民税（法人税割）、固定資産税の増額や新たに森林環境譲与税などの追加項目により全体で増額となっている。</a:t>
          </a:r>
        </a:p>
        <a:p>
          <a:r>
            <a:rPr kumimoji="1" lang="ja-JP" altLang="en-US" sz="1300">
              <a:latin typeface="ＭＳ Ｐゴシック" panose="020B0600070205080204" pitchFamily="50" charset="-128"/>
              <a:ea typeface="ＭＳ Ｐゴシック" panose="020B0600070205080204" pitchFamily="50" charset="-128"/>
            </a:rPr>
            <a:t>　今後も市内経済の活性化や産業の振興に引き続き努め、市税やふるさと納税といった自主財源を確保し、比率の改善を図っていく。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115358</xdr:rowOff>
    </xdr:from>
    <xdr:to>
      <xdr:col>23</xdr:col>
      <xdr:colOff>133350</xdr:colOff>
      <xdr:row>43</xdr:row>
      <xdr:rowOff>115358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151994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81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95250</xdr:rowOff>
    </xdr:from>
    <xdr:to>
      <xdr:col>19</xdr:col>
      <xdr:colOff>133350</xdr:colOff>
      <xdr:row>43</xdr:row>
      <xdr:rowOff>115358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676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95250</xdr:rowOff>
    </xdr:from>
    <xdr:to>
      <xdr:col>15</xdr:col>
      <xdr:colOff>82550</xdr:colOff>
      <xdr:row>43</xdr:row>
      <xdr:rowOff>95250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75142</xdr:rowOff>
    </xdr:from>
    <xdr:to>
      <xdr:col>11</xdr:col>
      <xdr:colOff>31750</xdr:colOff>
      <xdr:row>43</xdr:row>
      <xdr:rowOff>95250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95902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64558</xdr:rowOff>
    </xdr:from>
    <xdr:to>
      <xdr:col>23</xdr:col>
      <xdr:colOff>184150</xdr:colOff>
      <xdr:row>43</xdr:row>
      <xdr:rowOff>166158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36635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64558</xdr:rowOff>
    </xdr:from>
    <xdr:to>
      <xdr:col>19</xdr:col>
      <xdr:colOff>184150</xdr:colOff>
      <xdr:row>43</xdr:row>
      <xdr:rowOff>166158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150935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44450</xdr:rowOff>
    </xdr:from>
    <xdr:to>
      <xdr:col>15</xdr:col>
      <xdr:colOff>133350</xdr:colOff>
      <xdr:row>43</xdr:row>
      <xdr:rowOff>146050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130827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24342</xdr:rowOff>
    </xdr:from>
    <xdr:to>
      <xdr:col>7</xdr:col>
      <xdr:colOff>31750</xdr:colOff>
      <xdr:row>43</xdr:row>
      <xdr:rowOff>125942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110719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経常収支比率は</a:t>
          </a:r>
          <a:r>
            <a:rPr kumimoji="1" lang="en-US" altLang="ja-JP" sz="1100">
              <a:latin typeface="ＭＳ Ｐゴシック" panose="020B0600070205080204" pitchFamily="50" charset="-128"/>
              <a:ea typeface="ＭＳ Ｐゴシック" panose="020B0600070205080204" pitchFamily="50" charset="-128"/>
            </a:rPr>
            <a:t>94.5</a:t>
          </a:r>
          <a:r>
            <a:rPr kumimoji="1" lang="ja-JP" altLang="en-US" sz="1100">
              <a:latin typeface="ＭＳ Ｐゴシック" panose="020B0600070205080204" pitchFamily="50" charset="-128"/>
              <a:ea typeface="ＭＳ Ｐゴシック" panose="020B0600070205080204" pitchFamily="50" charset="-128"/>
            </a:rPr>
            <a:t>％と類似団体を上回っている。前年度比で</a:t>
          </a:r>
          <a:r>
            <a:rPr kumimoji="1" lang="en-US" altLang="ja-JP" sz="1100">
              <a:latin typeface="ＭＳ Ｐゴシック" panose="020B0600070205080204" pitchFamily="50" charset="-128"/>
              <a:ea typeface="ＭＳ Ｐゴシック" panose="020B0600070205080204" pitchFamily="50" charset="-128"/>
            </a:rPr>
            <a:t>0.9</a:t>
          </a:r>
          <a:r>
            <a:rPr kumimoji="1" lang="ja-JP" altLang="en-US" sz="1100">
              <a:latin typeface="ＭＳ Ｐゴシック" panose="020B0600070205080204" pitchFamily="50" charset="-128"/>
              <a:ea typeface="ＭＳ Ｐゴシック" panose="020B0600070205080204" pitchFamily="50" charset="-128"/>
            </a:rPr>
            <a:t>％減少しているのは、平成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年度に一時的に増となった退職手当組合負担金が減額となったことが大きな要因として考えられる。</a:t>
          </a:r>
        </a:p>
        <a:p>
          <a:r>
            <a:rPr kumimoji="1" lang="ja-JP" altLang="en-US" sz="1100">
              <a:latin typeface="ＭＳ Ｐゴシック" panose="020B0600070205080204" pitchFamily="50" charset="-128"/>
              <a:ea typeface="ＭＳ Ｐゴシック" panose="020B0600070205080204" pitchFamily="50" charset="-128"/>
            </a:rPr>
            <a:t>　高齢化に伴う介護施設等の利用者の増加などが要因で介護保険特別会計などの特別会計への繰出金や高い生活保護率で扶助費の支出が大きいことなどにより水準としては引き続き高いものである。</a:t>
          </a:r>
        </a:p>
        <a:p>
          <a:r>
            <a:rPr kumimoji="1" lang="ja-JP" altLang="en-US" sz="1100">
              <a:latin typeface="ＭＳ Ｐゴシック" panose="020B0600070205080204" pitchFamily="50" charset="-128"/>
              <a:ea typeface="ＭＳ Ｐゴシック" panose="020B0600070205080204" pitchFamily="50" charset="-128"/>
            </a:rPr>
            <a:t>　今後は第</a:t>
          </a:r>
          <a:r>
            <a:rPr kumimoji="1" lang="en-US" altLang="ja-JP" sz="1100">
              <a:latin typeface="ＭＳ Ｐゴシック" panose="020B0600070205080204" pitchFamily="50" charset="-128"/>
              <a:ea typeface="ＭＳ Ｐゴシック" panose="020B0600070205080204" pitchFamily="50" charset="-128"/>
            </a:rPr>
            <a:t>4</a:t>
          </a:r>
          <a:r>
            <a:rPr kumimoji="1" lang="ja-JP" altLang="en-US" sz="1100">
              <a:latin typeface="ＭＳ Ｐゴシック" panose="020B0600070205080204" pitchFamily="50" charset="-128"/>
              <a:ea typeface="ＭＳ Ｐゴシック" panose="020B0600070205080204" pitchFamily="50" charset="-128"/>
            </a:rPr>
            <a:t>次男鹿市行政改革大綱に基づく公債費の低減、生活保護受給者への自立に向けた就労支援等により生活保護費の抑制など、さらなる経常経費の削減に努める。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89081</xdr:rowOff>
    </xdr:from>
    <xdr:to>
      <xdr:col>23</xdr:col>
      <xdr:colOff>133350</xdr:colOff>
      <xdr:row>67</xdr:row>
      <xdr:rowOff>42091</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33181"/>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14168</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42091</xdr:rowOff>
    </xdr:from>
    <xdr:to>
      <xdr:col>24</xdr:col>
      <xdr:colOff>12700</xdr:colOff>
      <xdr:row>67</xdr:row>
      <xdr:rowOff>42091</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4008</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89081</xdr:rowOff>
    </xdr:from>
    <xdr:to>
      <xdr:col>24</xdr:col>
      <xdr:colOff>12700</xdr:colOff>
      <xdr:row>58</xdr:row>
      <xdr:rowOff>89081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146050</xdr:rowOff>
    </xdr:from>
    <xdr:to>
      <xdr:col>23</xdr:col>
      <xdr:colOff>133350</xdr:colOff>
      <xdr:row>61</xdr:row>
      <xdr:rowOff>5624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4114800" y="1043305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84200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1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67673</xdr:rowOff>
    </xdr:from>
    <xdr:to>
      <xdr:col>23</xdr:col>
      <xdr:colOff>184150</xdr:colOff>
      <xdr:row>60</xdr:row>
      <xdr:rowOff>169273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5624</xdr:rowOff>
    </xdr:from>
    <xdr:to>
      <xdr:col>19</xdr:col>
      <xdr:colOff>133350</xdr:colOff>
      <xdr:row>61</xdr:row>
      <xdr:rowOff>88356</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3225800" y="10464074"/>
          <a:ext cx="889000" cy="82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43543</xdr:rowOff>
    </xdr:from>
    <xdr:to>
      <xdr:col>19</xdr:col>
      <xdr:colOff>184150</xdr:colOff>
      <xdr:row>60</xdr:row>
      <xdr:rowOff>145143</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155320</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09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135709</xdr:rowOff>
    </xdr:from>
    <xdr:to>
      <xdr:col>15</xdr:col>
      <xdr:colOff>82550</xdr:colOff>
      <xdr:row>61</xdr:row>
      <xdr:rowOff>88356</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422709"/>
          <a:ext cx="889000" cy="1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127743</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121920</xdr:rowOff>
    </xdr:from>
    <xdr:to>
      <xdr:col>11</xdr:col>
      <xdr:colOff>31750</xdr:colOff>
      <xdr:row>60</xdr:row>
      <xdr:rowOff>135709</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a:off x="1447800" y="10408920"/>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146050</xdr:rowOff>
    </xdr:from>
    <xdr:to>
      <xdr:col>11</xdr:col>
      <xdr:colOff>82550</xdr:colOff>
      <xdr:row>60</xdr:row>
      <xdr:rowOff>76200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86377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73660</xdr:rowOff>
    </xdr:from>
    <xdr:to>
      <xdr:col>7</xdr:col>
      <xdr:colOff>31750</xdr:colOff>
      <xdr:row>60</xdr:row>
      <xdr:rowOff>3810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13987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67327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126274</xdr:rowOff>
    </xdr:from>
    <xdr:to>
      <xdr:col>19</xdr:col>
      <xdr:colOff>184150</xdr:colOff>
      <xdr:row>61</xdr:row>
      <xdr:rowOff>56424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41201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499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37556</xdr:rowOff>
    </xdr:from>
    <xdr:to>
      <xdr:col>15</xdr:col>
      <xdr:colOff>133350</xdr:colOff>
      <xdr:row>61</xdr:row>
      <xdr:rowOff>139156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49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123933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582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84909</xdr:rowOff>
    </xdr:from>
    <xdr:to>
      <xdr:col>11</xdr:col>
      <xdr:colOff>82550</xdr:colOff>
      <xdr:row>61</xdr:row>
      <xdr:rowOff>15059</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171286</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71120</xdr:rowOff>
    </xdr:from>
    <xdr:to>
      <xdr:col>7</xdr:col>
      <xdr:colOff>31750</xdr:colOff>
      <xdr:row>61</xdr:row>
      <xdr:rowOff>1270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157497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[156,278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13,333</a:t>
          </a:r>
          <a:r>
            <a:rPr kumimoji="1" lang="ja-JP" altLang="en-US" sz="1300">
              <a:latin typeface="ＭＳ Ｐゴシック" panose="020B0600070205080204" pitchFamily="50" charset="-128"/>
              <a:ea typeface="ＭＳ Ｐゴシック" panose="020B0600070205080204" pitchFamily="50" charset="-128"/>
            </a:rPr>
            <a:t>円増加したが、類似団体平均を下回っている。分子である人件費の決算額では前年度を下回っているが、物件費の決算額が前年度を上回ったこと及び分母となる人口の減少が進んだことにより数値としては前年度を上回ることとなった。</a:t>
          </a:r>
        </a:p>
        <a:p>
          <a:r>
            <a:rPr kumimoji="1" lang="ja-JP" altLang="en-US" sz="1300">
              <a:latin typeface="ＭＳ Ｐゴシック" panose="020B0600070205080204" pitchFamily="50" charset="-128"/>
              <a:ea typeface="ＭＳ Ｐゴシック" panose="020B0600070205080204" pitchFamily="50" charset="-128"/>
            </a:rPr>
            <a:t>　物件費では、ふるさと納税の受付が増加したことに伴う返礼業務に係る委託料が増加したこと、市単独運行バスに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路線が追加に</a:t>
          </a:r>
          <a:r>
            <a:rPr kumimoji="1" lang="ja-JP" altLang="en-US" sz="1300">
              <a:solidFill>
                <a:schemeClr val="tx1"/>
              </a:solidFill>
              <a:latin typeface="ＭＳ Ｐゴシック" panose="020B0600070205080204" pitchFamily="50" charset="-128"/>
              <a:ea typeface="ＭＳ Ｐゴシック" panose="020B0600070205080204" pitchFamily="50" charset="-128"/>
            </a:rPr>
            <a:t>なったことによる</a:t>
          </a:r>
          <a:r>
            <a:rPr kumimoji="1" lang="ja-JP" altLang="en-US" sz="1300">
              <a:latin typeface="ＭＳ Ｐゴシック" panose="020B0600070205080204" pitchFamily="50" charset="-128"/>
              <a:ea typeface="ＭＳ Ｐゴシック" panose="020B0600070205080204" pitchFamily="50" charset="-128"/>
            </a:rPr>
            <a:t>委託料の増などにより増加した。</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65294</xdr:rowOff>
    </xdr:from>
    <xdr:to>
      <xdr:col>23</xdr:col>
      <xdr:colOff>133350</xdr:colOff>
      <xdr:row>88</xdr:row>
      <xdr:rowOff>98667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81294"/>
          <a:ext cx="0" cy="1404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70744</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15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98667</xdr:rowOff>
    </xdr:from>
    <xdr:to>
      <xdr:col>24</xdr:col>
      <xdr:colOff>12700</xdr:colOff>
      <xdr:row>88</xdr:row>
      <xdr:rowOff>98667</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18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151671</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2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65294</xdr:rowOff>
    </xdr:from>
    <xdr:to>
      <xdr:col>24</xdr:col>
      <xdr:colOff>12700</xdr:colOff>
      <xdr:row>80</xdr:row>
      <xdr:rowOff>65294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81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85927</xdr:rowOff>
    </xdr:from>
    <xdr:to>
      <xdr:col>23</xdr:col>
      <xdr:colOff>133350</xdr:colOff>
      <xdr:row>81</xdr:row>
      <xdr:rowOff>139548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3973377"/>
          <a:ext cx="8382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151111</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0385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7584</xdr:rowOff>
    </xdr:from>
    <xdr:to>
      <xdr:col>23</xdr:col>
      <xdr:colOff>184150</xdr:colOff>
      <xdr:row>82</xdr:row>
      <xdr:rowOff>109184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06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80225</xdr:rowOff>
    </xdr:from>
    <xdr:to>
      <xdr:col>19</xdr:col>
      <xdr:colOff>133350</xdr:colOff>
      <xdr:row>81</xdr:row>
      <xdr:rowOff>85927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3967675"/>
          <a:ext cx="889000" cy="5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153614</xdr:rowOff>
    </xdr:from>
    <xdr:to>
      <xdr:col>19</xdr:col>
      <xdr:colOff>184150</xdr:colOff>
      <xdr:row>82</xdr:row>
      <xdr:rowOff>83764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04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68541</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127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80225</xdr:rowOff>
    </xdr:from>
    <xdr:to>
      <xdr:col>15</xdr:col>
      <xdr:colOff>82550</xdr:colOff>
      <xdr:row>81</xdr:row>
      <xdr:rowOff>114497</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3967675"/>
          <a:ext cx="889000" cy="3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136184</xdr:rowOff>
    </xdr:from>
    <xdr:to>
      <xdr:col>15</xdr:col>
      <xdr:colOff>133350</xdr:colOff>
      <xdr:row>82</xdr:row>
      <xdr:rowOff>66334</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02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51111</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11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86494</xdr:rowOff>
    </xdr:from>
    <xdr:to>
      <xdr:col>11</xdr:col>
      <xdr:colOff>31750</xdr:colOff>
      <xdr:row>81</xdr:row>
      <xdr:rowOff>114497</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73944"/>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119900</xdr:rowOff>
    </xdr:from>
    <xdr:to>
      <xdr:col>11</xdr:col>
      <xdr:colOff>82550</xdr:colOff>
      <xdr:row>82</xdr:row>
      <xdr:rowOff>50050</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00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34827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09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91942</xdr:rowOff>
    </xdr:from>
    <xdr:to>
      <xdr:col>7</xdr:col>
      <xdr:colOff>31750</xdr:colOff>
      <xdr:row>82</xdr:row>
      <xdr:rowOff>22092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97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6869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06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88748</xdr:rowOff>
    </xdr:from>
    <xdr:to>
      <xdr:col>23</xdr:col>
      <xdr:colOff>184150</xdr:colOff>
      <xdr:row>82</xdr:row>
      <xdr:rowOff>18898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397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105275</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82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35127</xdr:rowOff>
    </xdr:from>
    <xdr:to>
      <xdr:col>19</xdr:col>
      <xdr:colOff>184150</xdr:colOff>
      <xdr:row>81</xdr:row>
      <xdr:rowOff>136727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2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146904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691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29425</xdr:rowOff>
    </xdr:from>
    <xdr:to>
      <xdr:col>15</xdr:col>
      <xdr:colOff>133350</xdr:colOff>
      <xdr:row>81</xdr:row>
      <xdr:rowOff>131025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1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141202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685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63697</xdr:rowOff>
    </xdr:from>
    <xdr:to>
      <xdr:col>11</xdr:col>
      <xdr:colOff>82550</xdr:colOff>
      <xdr:row>81</xdr:row>
      <xdr:rowOff>165297</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4024</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2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35694</xdr:rowOff>
    </xdr:from>
    <xdr:to>
      <xdr:col>7</xdr:col>
      <xdr:colOff>31750</xdr:colOff>
      <xdr:row>81</xdr:row>
      <xdr:rowOff>137294</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23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147471</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9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過去に</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年間の無採用期間があり、その影響で一時的に昇格が早まっていることなどにより、ラスパイレス指数は上昇傾向にあるものの類似団体平均を下回っている。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　今後、第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次男鹿市行政改革大綱に基づく管理職手当の減額や時間外手当の縮減を図り、国及び県の動向等を踏まえながら給与の適正化に努める。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89</xdr:row>
      <xdr:rowOff>110066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747045"/>
          <a:ext cx="0" cy="16220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82143</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4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110066</xdr:rowOff>
    </xdr:from>
    <xdr:to>
      <xdr:col>81</xdr:col>
      <xdr:colOff>133350</xdr:colOff>
      <xdr:row>89</xdr:row>
      <xdr:rowOff>110066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6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4939</xdr:rowOff>
    </xdr:from>
    <xdr:to>
      <xdr:col>81</xdr:col>
      <xdr:colOff>44450</xdr:colOff>
      <xdr:row>85</xdr:row>
      <xdr:rowOff>4939</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57818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4939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57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4939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4401800" y="14564784"/>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84</xdr:row>
      <xdr:rowOff>162984</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3512800" y="14537972"/>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125589</xdr:rowOff>
    </xdr:from>
    <xdr:to>
      <xdr:col>81</xdr:col>
      <xdr:colOff>95250</xdr:colOff>
      <xdr:row>85</xdr:row>
      <xdr:rowOff>55739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142116</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125589</xdr:rowOff>
    </xdr:from>
    <xdr:to>
      <xdr:col>77</xdr:col>
      <xdr:colOff>95250</xdr:colOff>
      <xdr:row>85</xdr:row>
      <xdr:rowOff>55739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65916</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96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財政の健全性の確保のため義務的経費である人件費を抑制していく必要があり、定員管理計画に基づき職員数の削減を進めている。</a:t>
          </a:r>
        </a:p>
        <a:p>
          <a:r>
            <a:rPr kumimoji="1" lang="ja-JP" altLang="en-US" sz="1300">
              <a:latin typeface="ＭＳ Ｐゴシック" panose="020B0600070205080204" pitchFamily="50" charset="-128"/>
              <a:ea typeface="ＭＳ Ｐゴシック" panose="020B0600070205080204" pitchFamily="50" charset="-128"/>
            </a:rPr>
            <a:t>　今後も人口減少による厳しい行財政運営となることから、第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次男鹿市行政改革大綱に基づき、業務改善と組織の効率化を進め、退職者に対する新規採用者の抑制等により職員数の適正な</a:t>
          </a:r>
          <a:r>
            <a:rPr kumimoji="1" lang="ja-JP" altLang="en-US" sz="1300">
              <a:solidFill>
                <a:schemeClr val="tx1"/>
              </a:solidFill>
              <a:latin typeface="ＭＳ Ｐゴシック" panose="020B0600070205080204" pitchFamily="50" charset="-128"/>
              <a:ea typeface="ＭＳ Ｐゴシック" panose="020B0600070205080204" pitchFamily="50" charset="-128"/>
            </a:rPr>
            <a:t>管理に努める。</a:t>
          </a: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24493</xdr:rowOff>
    </xdr:from>
    <xdr:to>
      <xdr:col>81</xdr:col>
      <xdr:colOff>44450</xdr:colOff>
      <xdr:row>68</xdr:row>
      <xdr:rowOff>36104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140043"/>
          <a:ext cx="0" cy="15546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8181</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6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36104</xdr:rowOff>
    </xdr:from>
    <xdr:to>
      <xdr:col>81</xdr:col>
      <xdr:colOff>133350</xdr:colOff>
      <xdr:row>68</xdr:row>
      <xdr:rowOff>36104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694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110870</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88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24493</xdr:rowOff>
    </xdr:from>
    <xdr:to>
      <xdr:col>81</xdr:col>
      <xdr:colOff>133350</xdr:colOff>
      <xdr:row>59</xdr:row>
      <xdr:rowOff>24493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14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11128</xdr:rowOff>
    </xdr:from>
    <xdr:to>
      <xdr:col>81</xdr:col>
      <xdr:colOff>44450</xdr:colOff>
      <xdr:row>62</xdr:row>
      <xdr:rowOff>27215</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641028"/>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49607</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679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77530</xdr:rowOff>
    </xdr:from>
    <xdr:to>
      <xdr:col>81</xdr:col>
      <xdr:colOff>95250</xdr:colOff>
      <xdr:row>63</xdr:row>
      <xdr:rowOff>7680</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70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1936</xdr:rowOff>
    </xdr:from>
    <xdr:to>
      <xdr:col>77</xdr:col>
      <xdr:colOff>44450</xdr:colOff>
      <xdr:row>62</xdr:row>
      <xdr:rowOff>11128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631836"/>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64891</xdr:rowOff>
    </xdr:from>
    <xdr:to>
      <xdr:col>77</xdr:col>
      <xdr:colOff>95250</xdr:colOff>
      <xdr:row>62</xdr:row>
      <xdr:rowOff>166491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151268</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7811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169938</xdr:rowOff>
    </xdr:from>
    <xdr:to>
      <xdr:col>72</xdr:col>
      <xdr:colOff>203200</xdr:colOff>
      <xdr:row>62</xdr:row>
      <xdr:rowOff>1936</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62838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63742</xdr:rowOff>
    </xdr:from>
    <xdr:to>
      <xdr:col>73</xdr:col>
      <xdr:colOff>44450</xdr:colOff>
      <xdr:row>62</xdr:row>
      <xdr:rowOff>165342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150119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7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169938</xdr:rowOff>
    </xdr:from>
    <xdr:to>
      <xdr:col>68</xdr:col>
      <xdr:colOff>152400</xdr:colOff>
      <xdr:row>62</xdr:row>
      <xdr:rowOff>7680</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628388"/>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52251</xdr:rowOff>
    </xdr:from>
    <xdr:to>
      <xdr:col>68</xdr:col>
      <xdr:colOff>203200</xdr:colOff>
      <xdr:row>62</xdr:row>
      <xdr:rowOff>153851</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138628</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35016</xdr:rowOff>
    </xdr:from>
    <xdr:to>
      <xdr:col>64</xdr:col>
      <xdr:colOff>152400</xdr:colOff>
      <xdr:row>62</xdr:row>
      <xdr:rowOff>136616</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121393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147865</xdr:rowOff>
    </xdr:from>
    <xdr:to>
      <xdr:col>81</xdr:col>
      <xdr:colOff>95250</xdr:colOff>
      <xdr:row>62</xdr:row>
      <xdr:rowOff>78015</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164392</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51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131778</xdr:rowOff>
    </xdr:from>
    <xdr:to>
      <xdr:col>77</xdr:col>
      <xdr:colOff>95250</xdr:colOff>
      <xdr:row>62</xdr:row>
      <xdr:rowOff>61928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9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72105</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359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122586</xdr:rowOff>
    </xdr:from>
    <xdr:to>
      <xdr:col>73</xdr:col>
      <xdr:colOff>44450</xdr:colOff>
      <xdr:row>62</xdr:row>
      <xdr:rowOff>52736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62913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34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119138</xdr:rowOff>
    </xdr:from>
    <xdr:to>
      <xdr:col>68</xdr:col>
      <xdr:colOff>203200</xdr:colOff>
      <xdr:row>62</xdr:row>
      <xdr:rowOff>49288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7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59465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34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128330</xdr:rowOff>
    </xdr:from>
    <xdr:to>
      <xdr:col>64</xdr:col>
      <xdr:colOff>152400</xdr:colOff>
      <xdr:row>62</xdr:row>
      <xdr:rowOff>58480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8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68657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35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％減少した。これは一般会計における既発債の償還が終了したことや病院事業、下水道事業における準元利償還金が減少したことが要因である。</a:t>
          </a:r>
        </a:p>
        <a:p>
          <a:r>
            <a:rPr kumimoji="1" lang="ja-JP" altLang="en-US" sz="1300">
              <a:latin typeface="ＭＳ Ｐゴシック" panose="020B0600070205080204" pitchFamily="50" charset="-128"/>
              <a:ea typeface="ＭＳ Ｐゴシック" panose="020B0600070205080204" pitchFamily="50" charset="-128"/>
            </a:rPr>
            <a:t>　今後は、複合観光施設整備事業等大型事業に係る地方債の償還開始により、一時的に元利償還金等が増加するが、その後は第</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次男鹿市行政改革大綱に基づく地方債発行抑制の取組により緩やかに減少する見込みである。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a:extLst>
            <a:ext uri="{FF2B5EF4-FFF2-40B4-BE49-F238E27FC236}">
              <a16:creationId xmlns:a16="http://schemas.microsoft.com/office/drawing/2014/main" id="{00000000-0008-0000-0300-00007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42439</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7018000" y="6140450"/>
          <a:ext cx="0" cy="14457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14516</xdr:rowOff>
    </xdr:from>
    <xdr:ext cx="762000" cy="259045"/>
    <xdr:sp macro="" textlink="">
      <xdr:nvSpPr>
        <xdr:cNvPr id="382" name="公債費負担の状況最小値テキスト">
          <a:extLst>
            <a:ext uri="{FF2B5EF4-FFF2-40B4-BE49-F238E27FC236}">
              <a16:creationId xmlns:a16="http://schemas.microsoft.com/office/drawing/2014/main" id="{00000000-0008-0000-0300-00007E010000}"/>
            </a:ext>
          </a:extLst>
        </xdr:cNvPr>
        <xdr:cNvSpPr txBox="1"/>
      </xdr:nvSpPr>
      <xdr:spPr>
        <a:xfrm>
          <a:off x="17106900" y="755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42439</xdr:rowOff>
    </xdr:from>
    <xdr:to>
      <xdr:col>81</xdr:col>
      <xdr:colOff>133350</xdr:colOff>
      <xdr:row>44</xdr:row>
      <xdr:rowOff>42439</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7586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4" name="公債費負担の状況最大値テキスト">
          <a:extLst>
            <a:ext uri="{FF2B5EF4-FFF2-40B4-BE49-F238E27FC236}">
              <a16:creationId xmlns:a16="http://schemas.microsoft.com/office/drawing/2014/main" id="{00000000-0008-0000-0300-000080010000}"/>
            </a:ext>
          </a:extLst>
        </xdr:cNvPr>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38100</xdr:rowOff>
    </xdr:from>
    <xdr:to>
      <xdr:col>81</xdr:col>
      <xdr:colOff>44450</xdr:colOff>
      <xdr:row>37</xdr:row>
      <xdr:rowOff>42122</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6179800" y="638175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165223</xdr:rowOff>
    </xdr:from>
    <xdr:ext cx="762000" cy="259045"/>
    <xdr:sp macro="" textlink="">
      <xdr:nvSpPr>
        <xdr:cNvPr id="387" name="公債費負担の状況平均値テキスト">
          <a:extLst>
            <a:ext uri="{FF2B5EF4-FFF2-40B4-BE49-F238E27FC236}">
              <a16:creationId xmlns:a16="http://schemas.microsoft.com/office/drawing/2014/main" id="{00000000-0008-0000-0300-000083010000}"/>
            </a:ext>
          </a:extLst>
        </xdr:cNvPr>
        <xdr:cNvSpPr txBox="1"/>
      </xdr:nvSpPr>
      <xdr:spPr>
        <a:xfrm>
          <a:off x="17106900" y="6165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148696</xdr:rowOff>
    </xdr:from>
    <xdr:to>
      <xdr:col>81</xdr:col>
      <xdr:colOff>95250</xdr:colOff>
      <xdr:row>37</xdr:row>
      <xdr:rowOff>78846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9672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42122</xdr:rowOff>
    </xdr:from>
    <xdr:to>
      <xdr:col>77</xdr:col>
      <xdr:colOff>44450</xdr:colOff>
      <xdr:row>37</xdr:row>
      <xdr:rowOff>52176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5290800" y="638577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150707</xdr:rowOff>
    </xdr:from>
    <xdr:to>
      <xdr:col>77</xdr:col>
      <xdr:colOff>95250</xdr:colOff>
      <xdr:row>37</xdr:row>
      <xdr:rowOff>80857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129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91034</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0917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52176</xdr:rowOff>
    </xdr:from>
    <xdr:to>
      <xdr:col>72</xdr:col>
      <xdr:colOff>203200</xdr:colOff>
      <xdr:row>37</xdr:row>
      <xdr:rowOff>62230</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4401800" y="639582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154728</xdr:rowOff>
    </xdr:from>
    <xdr:to>
      <xdr:col>73</xdr:col>
      <xdr:colOff>44450</xdr:colOff>
      <xdr:row>37</xdr:row>
      <xdr:rowOff>84878</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5240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95055</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609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62230</xdr:rowOff>
    </xdr:from>
    <xdr:to>
      <xdr:col>68</xdr:col>
      <xdr:colOff>152400</xdr:colOff>
      <xdr:row>37</xdr:row>
      <xdr:rowOff>80328</xdr:rowOff>
    </xdr:to>
    <xdr:cxnSp macro="">
      <xdr:nvCxnSpPr>
        <xdr:cNvPr id="395" name="直線コネクタ 394">
          <a:extLst>
            <a:ext uri="{FF2B5EF4-FFF2-40B4-BE49-F238E27FC236}">
              <a16:creationId xmlns:a16="http://schemas.microsoft.com/office/drawing/2014/main" id="{00000000-0008-0000-0300-00008B010000}"/>
            </a:ext>
          </a:extLst>
        </xdr:cNvPr>
        <xdr:cNvCxnSpPr/>
      </xdr:nvCxnSpPr>
      <xdr:spPr>
        <a:xfrm flipV="1">
          <a:off x="13512800" y="6405880"/>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158750</xdr:rowOff>
    </xdr:from>
    <xdr:to>
      <xdr:col>68</xdr:col>
      <xdr:colOff>203200</xdr:colOff>
      <xdr:row>37</xdr:row>
      <xdr:rowOff>88900</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4351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99077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1376</xdr:rowOff>
    </xdr:from>
    <xdr:to>
      <xdr:col>64</xdr:col>
      <xdr:colOff>152400</xdr:colOff>
      <xdr:row>37</xdr:row>
      <xdr:rowOff>102976</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3462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113153</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158750</xdr:rowOff>
    </xdr:from>
    <xdr:to>
      <xdr:col>81</xdr:col>
      <xdr:colOff>95250</xdr:colOff>
      <xdr:row>37</xdr:row>
      <xdr:rowOff>88900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130827</xdr:rowOff>
    </xdr:from>
    <xdr:ext cx="762000" cy="259045"/>
    <xdr:sp macro="" textlink="">
      <xdr:nvSpPr>
        <xdr:cNvPr id="406" name="公債費負担の状況該当値テキスト">
          <a:extLst>
            <a:ext uri="{FF2B5EF4-FFF2-40B4-BE49-F238E27FC236}">
              <a16:creationId xmlns:a16="http://schemas.microsoft.com/office/drawing/2014/main" id="{00000000-0008-0000-0300-000096010000}"/>
            </a:ext>
          </a:extLst>
        </xdr:cNvPr>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162772</xdr:rowOff>
    </xdr:from>
    <xdr:to>
      <xdr:col>77</xdr:col>
      <xdr:colOff>95250</xdr:colOff>
      <xdr:row>37</xdr:row>
      <xdr:rowOff>92922</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129000" y="633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77699</xdr:rowOff>
    </xdr:from>
    <xdr:ext cx="7366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5798800" y="642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1376</xdr:rowOff>
    </xdr:from>
    <xdr:to>
      <xdr:col>73</xdr:col>
      <xdr:colOff>44450</xdr:colOff>
      <xdr:row>37</xdr:row>
      <xdr:rowOff>102976</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5240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87753</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909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11430</xdr:rowOff>
    </xdr:from>
    <xdr:to>
      <xdr:col>68</xdr:col>
      <xdr:colOff>203200</xdr:colOff>
      <xdr:row>37</xdr:row>
      <xdr:rowOff>113030</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4351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97807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0208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29528</xdr:rowOff>
    </xdr:from>
    <xdr:to>
      <xdr:col>64</xdr:col>
      <xdr:colOff>152400</xdr:colOff>
      <xdr:row>37</xdr:row>
      <xdr:rowOff>131128</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3462000" y="637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115905</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131800" y="645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昨年より</a:t>
          </a:r>
          <a:r>
            <a:rPr kumimoji="1" lang="en-US" altLang="ja-JP" sz="1300">
              <a:latin typeface="ＭＳ Ｐゴシック" panose="020B0600070205080204" pitchFamily="50" charset="-128"/>
              <a:ea typeface="ＭＳ Ｐゴシック" panose="020B0600070205080204" pitchFamily="50" charset="-128"/>
            </a:rPr>
            <a:t>20.2</a:t>
          </a:r>
          <a:r>
            <a:rPr kumimoji="1" lang="ja-JP" altLang="en-US" sz="1300">
              <a:latin typeface="ＭＳ Ｐゴシック" panose="020B0600070205080204" pitchFamily="50" charset="-128"/>
              <a:ea typeface="ＭＳ Ｐゴシック" panose="020B0600070205080204" pitchFamily="50" charset="-128"/>
            </a:rPr>
            <a:t>ポイント改善し、</a:t>
          </a:r>
          <a:r>
            <a:rPr kumimoji="1" lang="en-US" altLang="ja-JP" sz="1300">
              <a:latin typeface="ＭＳ Ｐゴシック" panose="020B0600070205080204" pitchFamily="50" charset="-128"/>
              <a:ea typeface="ＭＳ Ｐゴシック" panose="020B0600070205080204" pitchFamily="50" charset="-128"/>
            </a:rPr>
            <a:t>70.3</a:t>
          </a:r>
          <a:r>
            <a:rPr kumimoji="1" lang="ja-JP" altLang="en-US" sz="1300">
              <a:latin typeface="ＭＳ Ｐゴシック" panose="020B0600070205080204" pitchFamily="50" charset="-128"/>
              <a:ea typeface="ＭＳ Ｐゴシック" panose="020B0600070205080204" pitchFamily="50" charset="-128"/>
            </a:rPr>
            <a:t>％となっている。</a:t>
          </a:r>
        </a:p>
        <a:p>
          <a:r>
            <a:rPr kumimoji="1" lang="ja-JP" altLang="en-US" sz="1300">
              <a:latin typeface="ＭＳ Ｐゴシック" panose="020B0600070205080204" pitchFamily="50" charset="-128"/>
              <a:ea typeface="ＭＳ Ｐゴシック" panose="020B0600070205080204" pitchFamily="50" charset="-128"/>
            </a:rPr>
            <a:t>　一般会計については、地方債の発行の抑制を引き続き図ってきており、残高が減少していること、公営企業会計についても事業の縮小などにより公営企業債の発行額も減少傾向にあることが主な要因となっている。</a:t>
          </a:r>
        </a:p>
        <a:p>
          <a:r>
            <a:rPr kumimoji="1" lang="ja-JP" altLang="en-US" sz="1300">
              <a:latin typeface="ＭＳ Ｐゴシック" panose="020B0600070205080204" pitchFamily="50" charset="-128"/>
              <a:ea typeface="ＭＳ Ｐゴシック" panose="020B0600070205080204" pitchFamily="50" charset="-128"/>
            </a:rPr>
            <a:t>　ここ数年比率は減少傾向にあるが、類似団体平均を上回っていることから、引き続き改善を図っていく。</a:t>
          </a:r>
        </a:p>
      </xdr:txBody>
    </xdr:sp>
    <xdr:clientData/>
  </xdr:twoCellAnchor>
  <xdr:oneCellAnchor>
    <xdr:from>
      <xdr:col>61</xdr:col>
      <xdr:colOff>6350</xdr:colOff>
      <xdr:row>10</xdr:row>
      <xdr:rowOff>63500</xdr:rowOff>
    </xdr:from>
    <xdr:ext cx="298543" cy="225703"/>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34777</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70667"/>
          <a:ext cx="0" cy="16074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6854</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5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34777</xdr:rowOff>
    </xdr:from>
    <xdr:to>
      <xdr:col>81</xdr:col>
      <xdr:colOff>133350</xdr:colOff>
      <xdr:row>23</xdr:row>
      <xdr:rowOff>34777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7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81640</xdr:rowOff>
    </xdr:from>
    <xdr:to>
      <xdr:col>81</xdr:col>
      <xdr:colOff>44450</xdr:colOff>
      <xdr:row>15</xdr:row>
      <xdr:rowOff>162877</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653390"/>
          <a:ext cx="8382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133155</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36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116628</xdr:rowOff>
    </xdr:from>
    <xdr:to>
      <xdr:col>81</xdr:col>
      <xdr:colOff>95250</xdr:colOff>
      <xdr:row>15</xdr:row>
      <xdr:rowOff>46778</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5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162877</xdr:rowOff>
    </xdr:from>
    <xdr:to>
      <xdr:col>77</xdr:col>
      <xdr:colOff>44450</xdr:colOff>
      <xdr:row>16</xdr:row>
      <xdr:rowOff>52557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734627"/>
          <a:ext cx="889000" cy="6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112205</xdr:rowOff>
    </xdr:from>
    <xdr:to>
      <xdr:col>77</xdr:col>
      <xdr:colOff>95250</xdr:colOff>
      <xdr:row>15</xdr:row>
      <xdr:rowOff>42355</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51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52532</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8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52557</xdr:rowOff>
    </xdr:from>
    <xdr:to>
      <xdr:col>72</xdr:col>
      <xdr:colOff>203200</xdr:colOff>
      <xdr:row>16</xdr:row>
      <xdr:rowOff>98002</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795757"/>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133519</xdr:rowOff>
    </xdr:from>
    <xdr:to>
      <xdr:col>73</xdr:col>
      <xdr:colOff>44450</xdr:colOff>
      <xdr:row>15</xdr:row>
      <xdr:rowOff>63669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3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73846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30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98002</xdr:rowOff>
    </xdr:from>
    <xdr:to>
      <xdr:col>68</xdr:col>
      <xdr:colOff>152400</xdr:colOff>
      <xdr:row>16</xdr:row>
      <xdr:rowOff>153501</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841202"/>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139150</xdr:rowOff>
    </xdr:from>
    <xdr:to>
      <xdr:col>68</xdr:col>
      <xdr:colOff>203200</xdr:colOff>
      <xdr:row>15</xdr:row>
      <xdr:rowOff>69300</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5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79477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308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154834</xdr:rowOff>
    </xdr:from>
    <xdr:to>
      <xdr:col>64</xdr:col>
      <xdr:colOff>152400</xdr:colOff>
      <xdr:row>15</xdr:row>
      <xdr:rowOff>84984</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55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95161</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32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30840</xdr:rowOff>
    </xdr:from>
    <xdr:to>
      <xdr:col>81</xdr:col>
      <xdr:colOff>95250</xdr:colOff>
      <xdr:row>15</xdr:row>
      <xdr:rowOff>132440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60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2917</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57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112077</xdr:rowOff>
    </xdr:from>
    <xdr:to>
      <xdr:col>77</xdr:col>
      <xdr:colOff>95250</xdr:colOff>
      <xdr:row>16</xdr:row>
      <xdr:rowOff>42227</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68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27004</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7702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1757</xdr:rowOff>
    </xdr:from>
    <xdr:to>
      <xdr:col>73</xdr:col>
      <xdr:colOff>44450</xdr:colOff>
      <xdr:row>16</xdr:row>
      <xdr:rowOff>103357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7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88134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831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47202</xdr:rowOff>
    </xdr:from>
    <xdr:to>
      <xdr:col>68</xdr:col>
      <xdr:colOff>203200</xdr:colOff>
      <xdr:row>16</xdr:row>
      <xdr:rowOff>148802</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7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133579</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87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102701</xdr:rowOff>
    </xdr:from>
    <xdr:to>
      <xdr:col>64</xdr:col>
      <xdr:colOff>152400</xdr:colOff>
      <xdr:row>17</xdr:row>
      <xdr:rowOff>32851</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17628</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人件費に係る経常収支比率は</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21.8</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％となり、類似団体平均を下回っている。今年度は退職手当組合負担金が減少したことにより、元の水準に戻っている。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次男鹿市行政改革大綱に基づく管理職手当の減額や時間外手当の縮減を図るなど人件費の削減に努める。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111760</xdr:rowOff>
    </xdr:from>
    <xdr:to>
      <xdr:col>24</xdr:col>
      <xdr:colOff>25400</xdr:colOff>
      <xdr:row>41</xdr:row>
      <xdr:rowOff>92710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9816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26687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4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111760</xdr:rowOff>
    </xdr:from>
    <xdr:to>
      <xdr:col>24</xdr:col>
      <xdr:colOff>114300</xdr:colOff>
      <xdr:row>32</xdr:row>
      <xdr:rowOff>111760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98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96520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96520</xdr:rowOff>
    </xdr:from>
    <xdr:to>
      <xdr:col>19</xdr:col>
      <xdr:colOff>187325</xdr:colOff>
      <xdr:row>37</xdr:row>
      <xdr:rowOff>39370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687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59707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161290</xdr:rowOff>
    </xdr:from>
    <xdr:to>
      <xdr:col>15</xdr:col>
      <xdr:colOff>98425</xdr:colOff>
      <xdr:row>37</xdr:row>
      <xdr:rowOff>39370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6204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161290</xdr:rowOff>
    </xdr:from>
    <xdr:to>
      <xdr:col>11</xdr:col>
      <xdr:colOff>9525</xdr:colOff>
      <xdr:row>36</xdr:row>
      <xdr:rowOff>5080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620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91440</xdr:rowOff>
    </xdr:from>
    <xdr:to>
      <xdr:col>6</xdr:col>
      <xdr:colOff>171450</xdr:colOff>
      <xdr:row>37</xdr:row>
      <xdr:rowOff>21590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6367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45720</xdr:rowOff>
    </xdr:from>
    <xdr:to>
      <xdr:col>20</xdr:col>
      <xdr:colOff>38100</xdr:colOff>
      <xdr:row>36</xdr:row>
      <xdr:rowOff>147320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157497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86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160020</xdr:rowOff>
    </xdr:from>
    <xdr:to>
      <xdr:col>15</xdr:col>
      <xdr:colOff>149225</xdr:colOff>
      <xdr:row>37</xdr:row>
      <xdr:rowOff>90170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110490</xdr:rowOff>
    </xdr:from>
    <xdr:to>
      <xdr:col>11</xdr:col>
      <xdr:colOff>60325</xdr:colOff>
      <xdr:row>36</xdr:row>
      <xdr:rowOff>40640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物件費に係る経常収支比率は前年度と同程度であり、類似団体平均を大きく下回っている。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これは、光熱水費、消耗品費などの経費の節減に努めていることが主な要因となっている。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今後も公共施設の見直しによる統廃合や一般事務費の節減に努め、さらなる物件費の抑制を図る。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58964</xdr:rowOff>
    </xdr:from>
    <xdr:to>
      <xdr:col>82</xdr:col>
      <xdr:colOff>107950</xdr:colOff>
      <xdr:row>21</xdr:row>
      <xdr:rowOff>124278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87814"/>
          <a:ext cx="0" cy="1436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96355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9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124278</xdr:rowOff>
    </xdr:from>
    <xdr:to>
      <xdr:col>82</xdr:col>
      <xdr:colOff>196850</xdr:colOff>
      <xdr:row>21</xdr:row>
      <xdr:rowOff>124278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72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145341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58964</xdr:rowOff>
    </xdr:from>
    <xdr:to>
      <xdr:col>82</xdr:col>
      <xdr:colOff>196850</xdr:colOff>
      <xdr:row>13</xdr:row>
      <xdr:rowOff>58964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8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137886</xdr:rowOff>
    </xdr:from>
    <xdr:to>
      <xdr:col>82</xdr:col>
      <xdr:colOff>107950</xdr:colOff>
      <xdr:row>14</xdr:row>
      <xdr:rowOff>159657</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3818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34670</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94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14</xdr:row>
      <xdr:rowOff>137886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38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116313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0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9979</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flipV="1">
          <a:off x="13893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8164</xdr:rowOff>
    </xdr:from>
    <xdr:to>
      <xdr:col>74</xdr:col>
      <xdr:colOff>31750</xdr:colOff>
      <xdr:row>17</xdr:row>
      <xdr:rowOff>109764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94541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09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9979</xdr:rowOff>
    </xdr:from>
    <xdr:to>
      <xdr:col>69</xdr:col>
      <xdr:colOff>92075</xdr:colOff>
      <xdr:row>15</xdr:row>
      <xdr:rowOff>53521</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2581729"/>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136071</xdr:rowOff>
    </xdr:from>
    <xdr:to>
      <xdr:col>69</xdr:col>
      <xdr:colOff>142875</xdr:colOff>
      <xdr:row>17</xdr:row>
      <xdr:rowOff>66221</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50998</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70757</xdr:rowOff>
    </xdr:from>
    <xdr:to>
      <xdr:col>65</xdr:col>
      <xdr:colOff>53975</xdr:colOff>
      <xdr:row>17</xdr:row>
      <xdr:rowOff>907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157134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108857</xdr:rowOff>
    </xdr:from>
    <xdr:to>
      <xdr:col>82</xdr:col>
      <xdr:colOff>158750</xdr:colOff>
      <xdr:row>15</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125384</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87086</xdr:rowOff>
    </xdr:from>
    <xdr:to>
      <xdr:col>78</xdr:col>
      <xdr:colOff>120650</xdr:colOff>
      <xdr:row>15</xdr:row>
      <xdr:rowOff>17236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27413</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5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114498</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扶助費に係る経常収支比率は類似団体平均よりも高い</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11.2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％となり、前年度より</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％増加した。これは幼児教育保育の無償化により、児童福祉関係の負担金等が増加したことが大きな要因である。</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今後は高齢化の進行により扶助費の増加が予想されることから、健康づくり対策事業の推進による健康寿命の延伸や生活保護受給者への就労支援等により医療費や生活保護費の抑制を図る。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a:extLst>
            <a:ext uri="{FF2B5EF4-FFF2-40B4-BE49-F238E27FC236}">
              <a16:creationId xmlns:a16="http://schemas.microsoft.com/office/drawing/2014/main" id="{00000000-0008-0000-0400-0000BA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91622</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4826000" y="89825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88" name="扶助費最小値テキスト">
          <a:extLst>
            <a:ext uri="{FF2B5EF4-FFF2-40B4-BE49-F238E27FC236}">
              <a16:creationId xmlns:a16="http://schemas.microsoft.com/office/drawing/2014/main" id="{00000000-0008-0000-0400-0000BC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90" name="扶助費最大値テキスト">
          <a:extLst>
            <a:ext uri="{FF2B5EF4-FFF2-40B4-BE49-F238E27FC236}">
              <a16:creationId xmlns:a16="http://schemas.microsoft.com/office/drawing/2014/main" id="{00000000-0008-0000-0400-0000BE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124278</xdr:rowOff>
    </xdr:from>
    <xdr:to>
      <xdr:col>24</xdr:col>
      <xdr:colOff>25400</xdr:colOff>
      <xdr:row>57</xdr:row>
      <xdr:rowOff>146050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3987800" y="9896928"/>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98170</xdr:rowOff>
    </xdr:from>
    <xdr:ext cx="762000" cy="259045"/>
    <xdr:sp macro="" textlink="">
      <xdr:nvSpPr>
        <xdr:cNvPr id="193" name="扶助費平均値テキスト">
          <a:extLst>
            <a:ext uri="{FF2B5EF4-FFF2-40B4-BE49-F238E27FC236}">
              <a16:creationId xmlns:a16="http://schemas.microsoft.com/office/drawing/2014/main" id="{00000000-0008-0000-0400-0000C1000000}"/>
            </a:ext>
          </a:extLst>
        </xdr:cNvPr>
        <xdr:cNvSpPr txBox="1"/>
      </xdr:nvSpPr>
      <xdr:spPr>
        <a:xfrm>
          <a:off x="4914900" y="9527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124278</xdr:rowOff>
    </xdr:from>
    <xdr:to>
      <xdr:col>19</xdr:col>
      <xdr:colOff>187325</xdr:colOff>
      <xdr:row>57</xdr:row>
      <xdr:rowOff>146050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3098800" y="98969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69850</xdr:rowOff>
    </xdr:from>
    <xdr:to>
      <xdr:col>15</xdr:col>
      <xdr:colOff>98425</xdr:colOff>
      <xdr:row>57</xdr:row>
      <xdr:rowOff>146050</xdr:rowOff>
    </xdr:to>
    <xdr:cxnSp macro="">
      <xdr:nvCxnSpPr>
        <xdr:cNvPr id="198" name="直線コネクタ 197">
          <a:extLst>
            <a:ext uri="{FF2B5EF4-FFF2-40B4-BE49-F238E27FC236}">
              <a16:creationId xmlns:a16="http://schemas.microsoft.com/office/drawing/2014/main" id="{00000000-0008-0000-0400-0000C6000000}"/>
            </a:ext>
          </a:extLst>
        </xdr:cNvPr>
        <xdr:cNvCxnSpPr/>
      </xdr:nvCxnSpPr>
      <xdr:spPr>
        <a:xfrm>
          <a:off x="2209800" y="984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5443</xdr:rowOff>
    </xdr:from>
    <xdr:to>
      <xdr:col>15</xdr:col>
      <xdr:colOff>149225</xdr:colOff>
      <xdr:row>56</xdr:row>
      <xdr:rowOff>107043</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3048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117220</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717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69850</xdr:rowOff>
    </xdr:to>
    <xdr:cxnSp macro="">
      <xdr:nvCxnSpPr>
        <xdr:cNvPr id="201" name="直線コネクタ 200">
          <a:extLst>
            <a:ext uri="{FF2B5EF4-FFF2-40B4-BE49-F238E27FC236}">
              <a16:creationId xmlns:a16="http://schemas.microsoft.com/office/drawing/2014/main" id="{00000000-0008-0000-0400-0000C9000000}"/>
            </a:ext>
          </a:extLst>
        </xdr:cNvPr>
        <xdr:cNvCxnSpPr/>
      </xdr:nvCxnSpPr>
      <xdr:spPr>
        <a:xfrm>
          <a:off x="1320800" y="9766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144235</xdr:rowOff>
    </xdr:from>
    <xdr:to>
      <xdr:col>11</xdr:col>
      <xdr:colOff>60325</xdr:colOff>
      <xdr:row>56</xdr:row>
      <xdr:rowOff>74385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2159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84562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828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51905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939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95250</xdr:rowOff>
    </xdr:from>
    <xdr:to>
      <xdr:col>24</xdr:col>
      <xdr:colOff>76200</xdr:colOff>
      <xdr:row>58</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4775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67327</xdr:rowOff>
    </xdr:from>
    <xdr:ext cx="762000" cy="259045"/>
    <xdr:sp macro="" textlink="">
      <xdr:nvSpPr>
        <xdr:cNvPr id="212" name="扶助費該当値テキスト">
          <a:extLst>
            <a:ext uri="{FF2B5EF4-FFF2-40B4-BE49-F238E27FC236}">
              <a16:creationId xmlns:a16="http://schemas.microsoft.com/office/drawing/2014/main" id="{00000000-0008-0000-0400-0000D4000000}"/>
            </a:ext>
          </a:extLst>
        </xdr:cNvPr>
        <xdr:cNvSpPr txBox="1"/>
      </xdr:nvSpPr>
      <xdr:spPr>
        <a:xfrm>
          <a:off x="4914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73478</xdr:rowOff>
    </xdr:from>
    <xdr:to>
      <xdr:col>20</xdr:col>
      <xdr:colOff>38100</xdr:colOff>
      <xdr:row>58</xdr:row>
      <xdr:rowOff>3628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937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159855</xdr:rowOff>
    </xdr:from>
    <xdr:ext cx="7366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3606800" y="993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95250</xdr:rowOff>
    </xdr:from>
    <xdr:to>
      <xdr:col>15</xdr:col>
      <xdr:colOff>149225</xdr:colOff>
      <xdr:row>58</xdr:row>
      <xdr:rowOff>25400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048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10177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2717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19050</xdr:rowOff>
    </xdr:from>
    <xdr:to>
      <xdr:col>11</xdr:col>
      <xdr:colOff>60325</xdr:colOff>
      <xdr:row>57</xdr:row>
      <xdr:rowOff>120650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2159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その他の経費の多くは、国民健康保険特別会計や介護保険特別会計などへの繰出金となっている。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消費税の増収分を財源とした低所得者保険料軽減繰出金の増に伴い、介護保険特別会計への繰出金が増加した。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今後は疾病予防や健康づくり事業の推進により、繰出金の増加を抑制し、普通会計の負担額を減らすように努める。</a:t>
          </a:r>
        </a:p>
      </xdr:txBody>
    </xdr:sp>
    <xdr:clientData/>
  </xdr:twoCellAnchor>
  <xdr:oneCellAnchor>
    <xdr:from>
      <xdr:col>62</xdr:col>
      <xdr:colOff>6350</xdr:colOff>
      <xdr:row>49</xdr:row>
      <xdr:rowOff>107950</xdr:rowOff>
    </xdr:from>
    <xdr:ext cx="298543" cy="225703"/>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61</xdr:row>
      <xdr:rowOff>138430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557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16510</xdr:rowOff>
    </xdr:from>
    <xdr:to>
      <xdr:col>82</xdr:col>
      <xdr:colOff>107950</xdr:colOff>
      <xdr:row>57</xdr:row>
      <xdr:rowOff>54610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7891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154957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56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11430</xdr:rowOff>
    </xdr:from>
    <xdr:to>
      <xdr:col>82</xdr:col>
      <xdr:colOff>158750</xdr:colOff>
      <xdr:row>57</xdr:row>
      <xdr:rowOff>113030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8890</xdr:rowOff>
    </xdr:from>
    <xdr:to>
      <xdr:col>78</xdr:col>
      <xdr:colOff>69850</xdr:colOff>
      <xdr:row>57</xdr:row>
      <xdr:rowOff>16510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781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135907</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908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165100</xdr:rowOff>
    </xdr:from>
    <xdr:to>
      <xdr:col>73</xdr:col>
      <xdr:colOff>180975</xdr:colOff>
      <xdr:row>57</xdr:row>
      <xdr:rowOff>8890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766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143527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157480</xdr:rowOff>
    </xdr:from>
    <xdr:to>
      <xdr:col>69</xdr:col>
      <xdr:colOff>92075</xdr:colOff>
      <xdr:row>56</xdr:row>
      <xdr:rowOff>165100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975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167640</xdr:rowOff>
    </xdr:from>
    <xdr:to>
      <xdr:col>65</xdr:col>
      <xdr:colOff>53975</xdr:colOff>
      <xdr:row>57</xdr:row>
      <xdr:rowOff>97790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82567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20337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137160</xdr:rowOff>
    </xdr:from>
    <xdr:to>
      <xdr:col>78</xdr:col>
      <xdr:colOff>120650</xdr:colOff>
      <xdr:row>57</xdr:row>
      <xdr:rowOff>67310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129540</xdr:rowOff>
    </xdr:from>
    <xdr:to>
      <xdr:col>74</xdr:col>
      <xdr:colOff>31750</xdr:colOff>
      <xdr:row>57</xdr:row>
      <xdr:rowOff>59690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69867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114300</xdr:rowOff>
    </xdr:from>
    <xdr:to>
      <xdr:col>69</xdr:col>
      <xdr:colOff>142875</xdr:colOff>
      <xdr:row>57</xdr:row>
      <xdr:rowOff>44450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106680</xdr:rowOff>
    </xdr:from>
    <xdr:to>
      <xdr:col>65</xdr:col>
      <xdr:colOff>53975</xdr:colOff>
      <xdr:row>57</xdr:row>
      <xdr:rowOff>36830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47007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補助費等に係る経常収支比率が類似団体平均を大きく上回っているのは、病院事業や下水道事業等の公営企業会計への負担金・補助金が多額になっているからである。前年度と比較して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％減少したのは、負担金・補助金の繰出し基準が改正され、基準内繰出し</a:t>
          </a:r>
          <a:r>
            <a:rPr kumimoji="1" lang="ja-JP" altLang="en-US" sz="1300">
              <a:solidFill>
                <a:schemeClr val="tx1"/>
              </a:solidFill>
              <a:latin typeface="ＭＳ Ｐゴシック" panose="020B0600070205080204" pitchFamily="50" charset="-128"/>
              <a:ea typeface="ＭＳ Ｐゴシック" panose="020B0600070205080204" pitchFamily="50" charset="-128"/>
            </a:rPr>
            <a:t>金額が</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減少したためである。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今後は、経営改革などを行い、負担金・補助金に依存しない自立した企業会計運営ができるように努めていく。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165862</xdr:rowOff>
    </xdr:from>
    <xdr:to>
      <xdr:col>82</xdr:col>
      <xdr:colOff>107950</xdr:colOff>
      <xdr:row>40</xdr:row>
      <xdr:rowOff>3556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82371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147083</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3556</xdr:rowOff>
    </xdr:from>
    <xdr:to>
      <xdr:col>82</xdr:col>
      <xdr:colOff>196850</xdr:colOff>
      <xdr:row>40</xdr:row>
      <xdr:rowOff>3556</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80789</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165862</xdr:rowOff>
    </xdr:from>
    <xdr:to>
      <xdr:col>82</xdr:col>
      <xdr:colOff>196850</xdr:colOff>
      <xdr:row>33</xdr:row>
      <xdr:rowOff>165862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46990</xdr:rowOff>
    </xdr:from>
    <xdr:to>
      <xdr:col>82</xdr:col>
      <xdr:colOff>107950</xdr:colOff>
      <xdr:row>39</xdr:row>
      <xdr:rowOff>56134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733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65295</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56134</xdr:rowOff>
    </xdr:from>
    <xdr:to>
      <xdr:col>78</xdr:col>
      <xdr:colOff>69850</xdr:colOff>
      <xdr:row>39</xdr:row>
      <xdr:rowOff>83566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7426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83566</xdr:rowOff>
    </xdr:from>
    <xdr:to>
      <xdr:col>73</xdr:col>
      <xdr:colOff>180975</xdr:colOff>
      <xdr:row>39</xdr:row>
      <xdr:rowOff>92710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770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114825</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92710</xdr:rowOff>
    </xdr:from>
    <xdr:to>
      <xdr:col>69</xdr:col>
      <xdr:colOff>92075</xdr:colOff>
      <xdr:row>39</xdr:row>
      <xdr:rowOff>115570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779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160782</xdr:rowOff>
    </xdr:from>
    <xdr:to>
      <xdr:col>69</xdr:col>
      <xdr:colOff>142875</xdr:colOff>
      <xdr:row>36</xdr:row>
      <xdr:rowOff>90932</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101109</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151638</xdr:rowOff>
    </xdr:from>
    <xdr:to>
      <xdr:col>65</xdr:col>
      <xdr:colOff>53975</xdr:colOff>
      <xdr:row>36</xdr:row>
      <xdr:rowOff>81788</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91965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167640</xdr:rowOff>
    </xdr:from>
    <xdr:to>
      <xdr:col>82</xdr:col>
      <xdr:colOff>158750</xdr:colOff>
      <xdr:row>39</xdr:row>
      <xdr:rowOff>97790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139717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5334</xdr:rowOff>
    </xdr:from>
    <xdr:to>
      <xdr:col>78</xdr:col>
      <xdr:colOff>120650</xdr:colOff>
      <xdr:row>39</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69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91711</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778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32766</xdr:rowOff>
    </xdr:from>
    <xdr:to>
      <xdr:col>74</xdr:col>
      <xdr:colOff>31750</xdr:colOff>
      <xdr:row>39</xdr:row>
      <xdr:rowOff>134366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119143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41910</xdr:rowOff>
    </xdr:from>
    <xdr:to>
      <xdr:col>69</xdr:col>
      <xdr:colOff>142875</xdr:colOff>
      <xdr:row>39</xdr:row>
      <xdr:rowOff>143510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128287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64770</xdr:rowOff>
    </xdr:from>
    <xdr:to>
      <xdr:col>65</xdr:col>
      <xdr:colOff>53975</xdr:colOff>
      <xdr:row>39</xdr:row>
      <xdr:rowOff>166370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7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151147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83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FF0000"/>
              </a:solidFill>
              <a:latin typeface="ＭＳ Ｐゴシック" panose="020B0600070205080204" pitchFamily="50" charset="-128"/>
              <a:ea typeface="ＭＳ Ｐゴシック" panose="020B0600070205080204" pitchFamily="50" charset="-128"/>
            </a:rPr>
            <a:t>　</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総合運動公園テニスコート整備事業等による新たな元利償還があったものの、既発債の償還終了により、前年度と比較すると</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0.3</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ポイント減の</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15.1</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％となり類似団体平均は下回っている。　</a:t>
          </a:r>
        </a:p>
        <a:p>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　今後は、第</a:t>
          </a:r>
          <a:r>
            <a:rPr kumimoji="1" lang="en-US" altLang="ja-JP" sz="1200">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1200">
              <a:solidFill>
                <a:sysClr val="windowText" lastClr="000000"/>
              </a:solidFill>
              <a:latin typeface="ＭＳ Ｐゴシック" panose="020B0600070205080204" pitchFamily="50" charset="-128"/>
              <a:ea typeface="ＭＳ Ｐゴシック" panose="020B0600070205080204" pitchFamily="50" charset="-128"/>
            </a:rPr>
            <a:t>次男鹿市行政改革大綱において投資的経費に係る地方債単年度発行額の上限を定め抑制をしていることや、利率見直しにより金利が低くなっていることから、公債費は緩やかに減少する見込みであるが、より低利の地方債への借換えを推進するなどさらなる縮減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31750</xdr:rowOff>
    </xdr:from>
    <xdr:to>
      <xdr:col>24</xdr:col>
      <xdr:colOff>25400</xdr:colOff>
      <xdr:row>80</xdr:row>
      <xdr:rowOff>98425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9050"/>
          <a:ext cx="0" cy="1095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70502</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98425</xdr:rowOff>
    </xdr:from>
    <xdr:to>
      <xdr:col>24</xdr:col>
      <xdr:colOff>114300</xdr:colOff>
      <xdr:row>80</xdr:row>
      <xdr:rowOff>98425</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118127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6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31750</xdr:rowOff>
    </xdr:from>
    <xdr:to>
      <xdr:col>24</xdr:col>
      <xdr:colOff>114300</xdr:colOff>
      <xdr:row>74</xdr:row>
      <xdr:rowOff>31750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9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109855</xdr:rowOff>
    </xdr:from>
    <xdr:to>
      <xdr:col>24</xdr:col>
      <xdr:colOff>25400</xdr:colOff>
      <xdr:row>74</xdr:row>
      <xdr:rowOff>115570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797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115570</xdr:rowOff>
    </xdr:from>
    <xdr:to>
      <xdr:col>19</xdr:col>
      <xdr:colOff>187325</xdr:colOff>
      <xdr:row>74</xdr:row>
      <xdr:rowOff>119380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028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137160</xdr:rowOff>
    </xdr:from>
    <xdr:to>
      <xdr:col>20</xdr:col>
      <xdr:colOff>38100</xdr:colOff>
      <xdr:row>75</xdr:row>
      <xdr:rowOff>67310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52087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0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111760</xdr:rowOff>
    </xdr:from>
    <xdr:to>
      <xdr:col>15</xdr:col>
      <xdr:colOff>98425</xdr:colOff>
      <xdr:row>74</xdr:row>
      <xdr:rowOff>119380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990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140970</xdr:rowOff>
    </xdr:from>
    <xdr:to>
      <xdr:col>15</xdr:col>
      <xdr:colOff>149225</xdr:colOff>
      <xdr:row>75</xdr:row>
      <xdr:rowOff>71120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55897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4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98425</xdr:rowOff>
    </xdr:from>
    <xdr:to>
      <xdr:col>11</xdr:col>
      <xdr:colOff>9525</xdr:colOff>
      <xdr:row>74</xdr:row>
      <xdr:rowOff>111760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78572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142875</xdr:rowOff>
    </xdr:from>
    <xdr:to>
      <xdr:col>6</xdr:col>
      <xdr:colOff>171450</xdr:colOff>
      <xdr:row>75</xdr:row>
      <xdr:rowOff>73025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57802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59055</xdr:rowOff>
    </xdr:from>
    <xdr:to>
      <xdr:col>24</xdr:col>
      <xdr:colOff>76200</xdr:colOff>
      <xdr:row>74</xdr:row>
      <xdr:rowOff>160655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4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139082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5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64770</xdr:rowOff>
    </xdr:from>
    <xdr:to>
      <xdr:col>20</xdr:col>
      <xdr:colOff>38100</xdr:colOff>
      <xdr:row>74</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2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5097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0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68580</xdr:rowOff>
    </xdr:from>
    <xdr:to>
      <xdr:col>15</xdr:col>
      <xdr:colOff>149225</xdr:colOff>
      <xdr:row>74</xdr:row>
      <xdr:rowOff>170180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8907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60960</xdr:rowOff>
    </xdr:from>
    <xdr:to>
      <xdr:col>11</xdr:col>
      <xdr:colOff>60325</xdr:colOff>
      <xdr:row>74</xdr:row>
      <xdr:rowOff>162560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1287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47625</xdr:rowOff>
    </xdr:from>
    <xdr:to>
      <xdr:col>6</xdr:col>
      <xdr:colOff>171450</xdr:colOff>
      <xdr:row>74</xdr:row>
      <xdr:rowOff>149225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3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159402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0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公債費以外の経常収支比率は前年より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％減少したが、依然として類似団体平均を下回っている。これは公営企業会計への負担金・補助金といった補助費等が類似団体平均を大きく上回っていることが要因として挙げられる。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今後も公営企業会計における経営の健全化のほか、疾病予防事業などの各種事業の推進や、事務事業の見直しにより経費の縮減に努める</a:t>
          </a:r>
          <a:r>
            <a:rPr kumimoji="1" lang="ja-JP" altLang="en-US" sz="1300">
              <a:latin typeface="ＭＳ Ｐゴシック" panose="020B0600070205080204" pitchFamily="50" charset="-128"/>
              <a:ea typeface="ＭＳ Ｐゴシック" panose="020B0600070205080204" pitchFamily="50" charset="-128"/>
            </a:rPr>
            <a:t>。</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140716</xdr:rowOff>
    </xdr:from>
    <xdr:to>
      <xdr:col>82</xdr:col>
      <xdr:colOff>107950</xdr:colOff>
      <xdr:row>80</xdr:row>
      <xdr:rowOff>117856</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485116"/>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89933</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805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117856</xdr:rowOff>
    </xdr:from>
    <xdr:to>
      <xdr:col>82</xdr:col>
      <xdr:colOff>196850</xdr:colOff>
      <xdr:row>80</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83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228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140716</xdr:rowOff>
    </xdr:from>
    <xdr:to>
      <xdr:col>82</xdr:col>
      <xdr:colOff>196850</xdr:colOff>
      <xdr:row>72</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485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99568</xdr:rowOff>
    </xdr:from>
    <xdr:to>
      <xdr:col>82</xdr:col>
      <xdr:colOff>107950</xdr:colOff>
      <xdr:row>78</xdr:row>
      <xdr:rowOff>127000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4726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127000</xdr:rowOff>
    </xdr:from>
    <xdr:to>
      <xdr:col>78</xdr:col>
      <xdr:colOff>69850</xdr:colOff>
      <xdr:row>79</xdr:row>
      <xdr:rowOff>56135</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500100"/>
          <a:ext cx="8890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75963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2934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81280</xdr:rowOff>
    </xdr:from>
    <xdr:to>
      <xdr:col>73</xdr:col>
      <xdr:colOff>180975</xdr:colOff>
      <xdr:row>79</xdr:row>
      <xdr:rowOff>56135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454380"/>
          <a:ext cx="889000" cy="14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81280</xdr:rowOff>
    </xdr:from>
    <xdr:to>
      <xdr:col>69</xdr:col>
      <xdr:colOff>92075</xdr:colOff>
      <xdr:row>78</xdr:row>
      <xdr:rowOff>94996</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flipV="1">
          <a:off x="13004800" y="13454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30480</xdr:rowOff>
    </xdr:from>
    <xdr:to>
      <xdr:col>69</xdr:col>
      <xdr:colOff>142875</xdr:colOff>
      <xdr:row>76</xdr:row>
      <xdr:rowOff>132080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142257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105918</xdr:rowOff>
    </xdr:from>
    <xdr:to>
      <xdr:col>65</xdr:col>
      <xdr:colOff>53975</xdr:colOff>
      <xdr:row>76</xdr:row>
      <xdr:rowOff>36069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29646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46245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48768</xdr:rowOff>
    </xdr:from>
    <xdr:to>
      <xdr:col>82</xdr:col>
      <xdr:colOff>158750</xdr:colOff>
      <xdr:row>78</xdr:row>
      <xdr:rowOff>150368</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20845</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76200</xdr:rowOff>
    </xdr:from>
    <xdr:to>
      <xdr:col>78</xdr:col>
      <xdr:colOff>120650</xdr:colOff>
      <xdr:row>79</xdr:row>
      <xdr:rowOff>6350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162577</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5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5335</xdr:rowOff>
    </xdr:from>
    <xdr:to>
      <xdr:col>74</xdr:col>
      <xdr:colOff>31750</xdr:colOff>
      <xdr:row>79</xdr:row>
      <xdr:rowOff>106935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91712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44196</xdr:rowOff>
    </xdr:from>
    <xdr:to>
      <xdr:col>65</xdr:col>
      <xdr:colOff>53975</xdr:colOff>
      <xdr:row>78</xdr:row>
      <xdr:rowOff>145796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130573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139332</xdr:rowOff>
    </xdr:from>
    <xdr:to>
      <xdr:col>29</xdr:col>
      <xdr:colOff>127000</xdr:colOff>
      <xdr:row>20</xdr:row>
      <xdr:rowOff>77432</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072907"/>
          <a:ext cx="0" cy="14811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49509</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2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77432</xdr:rowOff>
    </xdr:from>
    <xdr:to>
      <xdr:col>30</xdr:col>
      <xdr:colOff>25400</xdr:colOff>
      <xdr:row>20</xdr:row>
      <xdr:rowOff>77432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40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54259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1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139332</xdr:rowOff>
    </xdr:from>
    <xdr:to>
      <xdr:col>30</xdr:col>
      <xdr:colOff>25400</xdr:colOff>
      <xdr:row>11</xdr:row>
      <xdr:rowOff>139332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072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65507</xdr:rowOff>
    </xdr:from>
    <xdr:to>
      <xdr:col>29</xdr:col>
      <xdr:colOff>127000</xdr:colOff>
      <xdr:row>16</xdr:row>
      <xdr:rowOff>106629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56332"/>
          <a:ext cx="647700" cy="411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85463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76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113386</xdr:rowOff>
    </xdr:from>
    <xdr:to>
      <xdr:col>29</xdr:col>
      <xdr:colOff>177800</xdr:colOff>
      <xdr:row>17</xdr:row>
      <xdr:rowOff>43536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04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106629</xdr:rowOff>
    </xdr:from>
    <xdr:to>
      <xdr:col>26</xdr:col>
      <xdr:colOff>50800</xdr:colOff>
      <xdr:row>16</xdr:row>
      <xdr:rowOff>131547</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97454"/>
          <a:ext cx="698500" cy="24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133807</xdr:rowOff>
    </xdr:from>
    <xdr:to>
      <xdr:col>26</xdr:col>
      <xdr:colOff>101600</xdr:colOff>
      <xdr:row>17</xdr:row>
      <xdr:rowOff>63957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48734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1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119037</xdr:rowOff>
    </xdr:from>
    <xdr:to>
      <xdr:col>22</xdr:col>
      <xdr:colOff>114300</xdr:colOff>
      <xdr:row>16</xdr:row>
      <xdr:rowOff>131547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9862"/>
          <a:ext cx="698500" cy="125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147879</xdr:rowOff>
    </xdr:from>
    <xdr:to>
      <xdr:col>22</xdr:col>
      <xdr:colOff>165100</xdr:colOff>
      <xdr:row>17</xdr:row>
      <xdr:rowOff>78029</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62806</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2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91732</xdr:rowOff>
    </xdr:from>
    <xdr:to>
      <xdr:col>18</xdr:col>
      <xdr:colOff>177800</xdr:colOff>
      <xdr:row>16</xdr:row>
      <xdr:rowOff>119037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2882557"/>
          <a:ext cx="698500" cy="273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2540</xdr:rowOff>
    </xdr:from>
    <xdr:to>
      <xdr:col>19</xdr:col>
      <xdr:colOff>38100</xdr:colOff>
      <xdr:row>17</xdr:row>
      <xdr:rowOff>104140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88917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11011</xdr:rowOff>
    </xdr:from>
    <xdr:to>
      <xdr:col>15</xdr:col>
      <xdr:colOff>101600</xdr:colOff>
      <xdr:row>17</xdr:row>
      <xdr:rowOff>112611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97388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05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14707</xdr:rowOff>
    </xdr:from>
    <xdr:to>
      <xdr:col>29</xdr:col>
      <xdr:colOff>177800</xdr:colOff>
      <xdr:row>16</xdr:row>
      <xdr:rowOff>116307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05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31234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50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55829</xdr:rowOff>
    </xdr:from>
    <xdr:to>
      <xdr:col>26</xdr:col>
      <xdr:colOff>101600</xdr:colOff>
      <xdr:row>16</xdr:row>
      <xdr:rowOff>157429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466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167606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1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80747</xdr:rowOff>
    </xdr:from>
    <xdr:to>
      <xdr:col>22</xdr:col>
      <xdr:colOff>165100</xdr:colOff>
      <xdr:row>17</xdr:row>
      <xdr:rowOff>10897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71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21074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4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68237</xdr:rowOff>
    </xdr:from>
    <xdr:to>
      <xdr:col>19</xdr:col>
      <xdr:colOff>38100</xdr:colOff>
      <xdr:row>16</xdr:row>
      <xdr:rowOff>169837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90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8564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7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40932</xdr:rowOff>
    </xdr:from>
    <xdr:to>
      <xdr:col>15</xdr:col>
      <xdr:colOff>101600</xdr:colOff>
      <xdr:row>16</xdr:row>
      <xdr:rowOff>142532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3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152709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600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271228</xdr:rowOff>
    </xdr:from>
    <xdr:to>
      <xdr:col>29</xdr:col>
      <xdr:colOff>127000</xdr:colOff>
      <xdr:row>38</xdr:row>
      <xdr:rowOff>138049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95778"/>
          <a:ext cx="0" cy="140987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110126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7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138049</xdr:rowOff>
    </xdr:from>
    <xdr:to>
      <xdr:col>30</xdr:col>
      <xdr:colOff>25400</xdr:colOff>
      <xdr:row>38</xdr:row>
      <xdr:rowOff>138049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056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14705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93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271228</xdr:rowOff>
    </xdr:from>
    <xdr:to>
      <xdr:col>30</xdr:col>
      <xdr:colOff>25400</xdr:colOff>
      <xdr:row>33</xdr:row>
      <xdr:rowOff>271228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957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316281</xdr:rowOff>
    </xdr:from>
    <xdr:to>
      <xdr:col>29</xdr:col>
      <xdr:colOff>127000</xdr:colOff>
      <xdr:row>37</xdr:row>
      <xdr:rowOff>317607</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003800" y="7440981"/>
          <a:ext cx="647700" cy="1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302384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4270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282931</xdr:rowOff>
    </xdr:from>
    <xdr:to>
      <xdr:col>29</xdr:col>
      <xdr:colOff>177800</xdr:colOff>
      <xdr:row>38</xdr:row>
      <xdr:rowOff>41631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6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309141</xdr:rowOff>
    </xdr:from>
    <xdr:to>
      <xdr:col>26</xdr:col>
      <xdr:colOff>50800</xdr:colOff>
      <xdr:row>37</xdr:row>
      <xdr:rowOff>316281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433841"/>
          <a:ext cx="698500" cy="7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282851</xdr:rowOff>
    </xdr:from>
    <xdr:to>
      <xdr:col>26</xdr:col>
      <xdr:colOff>101600</xdr:colOff>
      <xdr:row>38</xdr:row>
      <xdr:rowOff>41551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26328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493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309141</xdr:rowOff>
    </xdr:from>
    <xdr:to>
      <xdr:col>22</xdr:col>
      <xdr:colOff>114300</xdr:colOff>
      <xdr:row>37</xdr:row>
      <xdr:rowOff>311522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33841"/>
          <a:ext cx="698500" cy="2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279151</xdr:rowOff>
    </xdr:from>
    <xdr:to>
      <xdr:col>22</xdr:col>
      <xdr:colOff>165100</xdr:colOff>
      <xdr:row>38</xdr:row>
      <xdr:rowOff>37851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22628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490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301376</xdr:rowOff>
    </xdr:from>
    <xdr:to>
      <xdr:col>18</xdr:col>
      <xdr:colOff>177800</xdr:colOff>
      <xdr:row>37</xdr:row>
      <xdr:rowOff>311522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26076"/>
          <a:ext cx="698500" cy="10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278942</xdr:rowOff>
    </xdr:from>
    <xdr:to>
      <xdr:col>19</xdr:col>
      <xdr:colOff>38100</xdr:colOff>
      <xdr:row>38</xdr:row>
      <xdr:rowOff>37642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22419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49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277547</xdr:rowOff>
    </xdr:from>
    <xdr:to>
      <xdr:col>15</xdr:col>
      <xdr:colOff>101600</xdr:colOff>
      <xdr:row>38</xdr:row>
      <xdr:rowOff>36247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21024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48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266807</xdr:rowOff>
    </xdr:from>
    <xdr:to>
      <xdr:col>29</xdr:col>
      <xdr:colOff>177800</xdr:colOff>
      <xdr:row>38</xdr:row>
      <xdr:rowOff>25507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3915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111884</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36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265481</xdr:rowOff>
    </xdr:from>
    <xdr:to>
      <xdr:col>26</xdr:col>
      <xdr:colOff>101600</xdr:colOff>
      <xdr:row>38</xdr:row>
      <xdr:rowOff>24181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90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34358</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1590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258341</xdr:rowOff>
    </xdr:from>
    <xdr:to>
      <xdr:col>22</xdr:col>
      <xdr:colOff>165100</xdr:colOff>
      <xdr:row>38</xdr:row>
      <xdr:rowOff>17041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383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27218</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151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260722</xdr:rowOff>
    </xdr:from>
    <xdr:to>
      <xdr:col>19</xdr:col>
      <xdr:colOff>38100</xdr:colOff>
      <xdr:row>38</xdr:row>
      <xdr:rowOff>19422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3854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29599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15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250576</xdr:rowOff>
    </xdr:from>
    <xdr:to>
      <xdr:col>15</xdr:col>
      <xdr:colOff>101600</xdr:colOff>
      <xdr:row>38</xdr:row>
      <xdr:rowOff>9276</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375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19453</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14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52375</xdr:rowOff>
    </xdr:from>
    <xdr:to>
      <xdr:col>24</xdr:col>
      <xdr:colOff>62865</xdr:colOff>
      <xdr:row>38</xdr:row>
      <xdr:rowOff>127726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67325"/>
          <a:ext cx="1270" cy="12755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131553</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127726</xdr:rowOff>
    </xdr:from>
    <xdr:to>
      <xdr:col>24</xdr:col>
      <xdr:colOff>152400</xdr:colOff>
      <xdr:row>38</xdr:row>
      <xdr:rowOff>127726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42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170502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2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52375</xdr:rowOff>
    </xdr:from>
    <xdr:to>
      <xdr:col>24</xdr:col>
      <xdr:colOff>152400</xdr:colOff>
      <xdr:row>31</xdr:row>
      <xdr:rowOff>52375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67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82964</xdr:rowOff>
    </xdr:from>
    <xdr:to>
      <xdr:col>24</xdr:col>
      <xdr:colOff>63500</xdr:colOff>
      <xdr:row>35</xdr:row>
      <xdr:rowOff>136946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083714"/>
          <a:ext cx="838200" cy="5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96940</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2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74063</xdr:rowOff>
    </xdr:from>
    <xdr:to>
      <xdr:col>24</xdr:col>
      <xdr:colOff>114300</xdr:colOff>
      <xdr:row>36</xdr:row>
      <xdr:rowOff>4213</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39344</xdr:rowOff>
    </xdr:from>
    <xdr:to>
      <xdr:col>19</xdr:col>
      <xdr:colOff>177800</xdr:colOff>
      <xdr:row>35</xdr:row>
      <xdr:rowOff>82964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040094"/>
          <a:ext cx="889000" cy="4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76229</xdr:rowOff>
    </xdr:from>
    <xdr:to>
      <xdr:col>20</xdr:col>
      <xdr:colOff>38100</xdr:colOff>
      <xdr:row>36</xdr:row>
      <xdr:rowOff>6379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76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168956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6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39344</xdr:rowOff>
    </xdr:from>
    <xdr:to>
      <xdr:col>15</xdr:col>
      <xdr:colOff>50800</xdr:colOff>
      <xdr:row>35</xdr:row>
      <xdr:rowOff>171388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40094"/>
          <a:ext cx="889000" cy="132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85678</xdr:rowOff>
    </xdr:from>
    <xdr:to>
      <xdr:col>15</xdr:col>
      <xdr:colOff>101600</xdr:colOff>
      <xdr:row>36</xdr:row>
      <xdr:rowOff>15828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6955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79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167600</xdr:rowOff>
    </xdr:from>
    <xdr:to>
      <xdr:col>10</xdr:col>
      <xdr:colOff>114300</xdr:colOff>
      <xdr:row>35</xdr:row>
      <xdr:rowOff>171388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168350"/>
          <a:ext cx="889000" cy="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93646</xdr:rowOff>
    </xdr:from>
    <xdr:to>
      <xdr:col>10</xdr:col>
      <xdr:colOff>165100</xdr:colOff>
      <xdr:row>36</xdr:row>
      <xdr:rowOff>23796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094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40323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869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96215</xdr:rowOff>
    </xdr:from>
    <xdr:to>
      <xdr:col>6</xdr:col>
      <xdr:colOff>38100</xdr:colOff>
      <xdr:row>36</xdr:row>
      <xdr:rowOff>26365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096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42892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87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86146</xdr:rowOff>
    </xdr:from>
    <xdr:to>
      <xdr:col>24</xdr:col>
      <xdr:colOff>114300</xdr:colOff>
      <xdr:row>36</xdr:row>
      <xdr:rowOff>16296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0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64573</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0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32164</xdr:rowOff>
    </xdr:from>
    <xdr:to>
      <xdr:col>20</xdr:col>
      <xdr:colOff>38100</xdr:colOff>
      <xdr:row>35</xdr:row>
      <xdr:rowOff>133764</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03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150291</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808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159994</xdr:rowOff>
    </xdr:from>
    <xdr:to>
      <xdr:col>15</xdr:col>
      <xdr:colOff>101600</xdr:colOff>
      <xdr:row>35</xdr:row>
      <xdr:rowOff>90144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98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106671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76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120588</xdr:rowOff>
    </xdr:from>
    <xdr:to>
      <xdr:col>10</xdr:col>
      <xdr:colOff>165100</xdr:colOff>
      <xdr:row>36</xdr:row>
      <xdr:rowOff>50738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12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41865</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21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116800</xdr:rowOff>
    </xdr:from>
    <xdr:to>
      <xdr:col>6</xdr:col>
      <xdr:colOff>38100</xdr:colOff>
      <xdr:row>36</xdr:row>
      <xdr:rowOff>46950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38077</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21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37004</xdr:rowOff>
    </xdr:from>
    <xdr:to>
      <xdr:col>24</xdr:col>
      <xdr:colOff>62865</xdr:colOff>
      <xdr:row>57</xdr:row>
      <xdr:rowOff>147001</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4633595" y="8609504"/>
          <a:ext cx="1270" cy="1310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150828</xdr:rowOff>
    </xdr:from>
    <xdr:ext cx="534377" cy="259045"/>
    <xdr:sp macro="" textlink="">
      <xdr:nvSpPr>
        <xdr:cNvPr id="114" name="物件費最小値テキスト">
          <a:extLst>
            <a:ext uri="{FF2B5EF4-FFF2-40B4-BE49-F238E27FC236}">
              <a16:creationId xmlns:a16="http://schemas.microsoft.com/office/drawing/2014/main" id="{00000000-0008-0000-0600-000072000000}"/>
            </a:ext>
          </a:extLst>
        </xdr:cNvPr>
        <xdr:cNvSpPr txBox="1"/>
      </xdr:nvSpPr>
      <xdr:spPr>
        <a:xfrm>
          <a:off x="4686300" y="9923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147001</xdr:rowOff>
    </xdr:from>
    <xdr:to>
      <xdr:col>24</xdr:col>
      <xdr:colOff>152400</xdr:colOff>
      <xdr:row>57</xdr:row>
      <xdr:rowOff>147001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991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155131</xdr:rowOff>
    </xdr:from>
    <xdr:ext cx="599010" cy="259045"/>
    <xdr:sp macro="" textlink="">
      <xdr:nvSpPr>
        <xdr:cNvPr id="116" name="物件費最大値テキスト">
          <a:extLst>
            <a:ext uri="{FF2B5EF4-FFF2-40B4-BE49-F238E27FC236}">
              <a16:creationId xmlns:a16="http://schemas.microsoft.com/office/drawing/2014/main" id="{00000000-0008-0000-0600-000074000000}"/>
            </a:ext>
          </a:extLst>
        </xdr:cNvPr>
        <xdr:cNvSpPr txBox="1"/>
      </xdr:nvSpPr>
      <xdr:spPr>
        <a:xfrm>
          <a:off x="4686300" y="8384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37004</xdr:rowOff>
    </xdr:from>
    <xdr:to>
      <xdr:col>24</xdr:col>
      <xdr:colOff>152400</xdr:colOff>
      <xdr:row>50</xdr:row>
      <xdr:rowOff>37004</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8609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158884</xdr:rowOff>
    </xdr:from>
    <xdr:to>
      <xdr:col>24</xdr:col>
      <xdr:colOff>63500</xdr:colOff>
      <xdr:row>57</xdr:row>
      <xdr:rowOff>41046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3797300" y="9760084"/>
          <a:ext cx="838200" cy="53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55258</xdr:rowOff>
    </xdr:from>
    <xdr:ext cx="534377" cy="259045"/>
    <xdr:sp macro="" textlink="">
      <xdr:nvSpPr>
        <xdr:cNvPr id="119" name="物件費平均値テキスト">
          <a:extLst>
            <a:ext uri="{FF2B5EF4-FFF2-40B4-BE49-F238E27FC236}">
              <a16:creationId xmlns:a16="http://schemas.microsoft.com/office/drawing/2014/main" id="{00000000-0008-0000-0600-000077000000}"/>
            </a:ext>
          </a:extLst>
        </xdr:cNvPr>
        <xdr:cNvSpPr txBox="1"/>
      </xdr:nvSpPr>
      <xdr:spPr>
        <a:xfrm>
          <a:off x="4686300" y="948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32381</xdr:rowOff>
    </xdr:from>
    <xdr:to>
      <xdr:col>24</xdr:col>
      <xdr:colOff>114300</xdr:colOff>
      <xdr:row>56</xdr:row>
      <xdr:rowOff>133981</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4584700" y="963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41046</xdr:rowOff>
    </xdr:from>
    <xdr:to>
      <xdr:col>19</xdr:col>
      <xdr:colOff>177800</xdr:colOff>
      <xdr:row>57</xdr:row>
      <xdr:rowOff>48402</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908300" y="9813696"/>
          <a:ext cx="8890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61313</xdr:rowOff>
    </xdr:from>
    <xdr:to>
      <xdr:col>20</xdr:col>
      <xdr:colOff>38100</xdr:colOff>
      <xdr:row>56</xdr:row>
      <xdr:rowOff>162913</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3746500" y="966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7990</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3530111" y="9437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24984</xdr:rowOff>
    </xdr:from>
    <xdr:to>
      <xdr:col>15</xdr:col>
      <xdr:colOff>50800</xdr:colOff>
      <xdr:row>57</xdr:row>
      <xdr:rowOff>48402</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a:off x="2019300" y="9797634"/>
          <a:ext cx="889000" cy="23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78517</xdr:rowOff>
    </xdr:from>
    <xdr:to>
      <xdr:col>15</xdr:col>
      <xdr:colOff>101600</xdr:colOff>
      <xdr:row>57</xdr:row>
      <xdr:rowOff>8667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2857500" y="96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25194</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2641111" y="945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24984</xdr:rowOff>
    </xdr:from>
    <xdr:to>
      <xdr:col>10</xdr:col>
      <xdr:colOff>114300</xdr:colOff>
      <xdr:row>57</xdr:row>
      <xdr:rowOff>36272</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1130300" y="979763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86239</xdr:rowOff>
    </xdr:from>
    <xdr:to>
      <xdr:col>10</xdr:col>
      <xdr:colOff>165100</xdr:colOff>
      <xdr:row>57</xdr:row>
      <xdr:rowOff>16389</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968500" y="9687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32916</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1752111" y="94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111989</xdr:rowOff>
    </xdr:from>
    <xdr:to>
      <xdr:col>6</xdr:col>
      <xdr:colOff>38100</xdr:colOff>
      <xdr:row>57</xdr:row>
      <xdr:rowOff>42139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079500" y="97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58666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863111" y="9488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108084</xdr:rowOff>
    </xdr:from>
    <xdr:to>
      <xdr:col>24</xdr:col>
      <xdr:colOff>114300</xdr:colOff>
      <xdr:row>57</xdr:row>
      <xdr:rowOff>38234</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4584700" y="970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86511</xdr:rowOff>
    </xdr:from>
    <xdr:ext cx="534377" cy="259045"/>
    <xdr:sp macro="" textlink="">
      <xdr:nvSpPr>
        <xdr:cNvPr id="138" name="物件費該当値テキスト">
          <a:extLst>
            <a:ext uri="{FF2B5EF4-FFF2-40B4-BE49-F238E27FC236}">
              <a16:creationId xmlns:a16="http://schemas.microsoft.com/office/drawing/2014/main" id="{00000000-0008-0000-0600-00008A000000}"/>
            </a:ext>
          </a:extLst>
        </xdr:cNvPr>
        <xdr:cNvSpPr txBox="1"/>
      </xdr:nvSpPr>
      <xdr:spPr>
        <a:xfrm>
          <a:off x="4686300" y="968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161696</xdr:rowOff>
    </xdr:from>
    <xdr:to>
      <xdr:col>20</xdr:col>
      <xdr:colOff>38100</xdr:colOff>
      <xdr:row>57</xdr:row>
      <xdr:rowOff>91846</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3746500" y="9762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82973</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3530111" y="98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169052</xdr:rowOff>
    </xdr:from>
    <xdr:to>
      <xdr:col>15</xdr:col>
      <xdr:colOff>101600</xdr:colOff>
      <xdr:row>57</xdr:row>
      <xdr:rowOff>99202</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2857500" y="977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90329</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2641111" y="986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145634</xdr:rowOff>
    </xdr:from>
    <xdr:to>
      <xdr:col>10</xdr:col>
      <xdr:colOff>165100</xdr:colOff>
      <xdr:row>57</xdr:row>
      <xdr:rowOff>75784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968500" y="974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66911</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1752111" y="983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156922</xdr:rowOff>
    </xdr:from>
    <xdr:to>
      <xdr:col>6</xdr:col>
      <xdr:colOff>38100</xdr:colOff>
      <xdr:row>57</xdr:row>
      <xdr:rowOff>87072</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079500" y="9758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78199</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863111" y="98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a:extLst>
            <a:ext uri="{FF2B5EF4-FFF2-40B4-BE49-F238E27FC236}">
              <a16:creationId xmlns:a16="http://schemas.microsoft.com/office/drawing/2014/main" id="{00000000-0008-0000-06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58844</xdr:rowOff>
    </xdr:from>
    <xdr:to>
      <xdr:col>24</xdr:col>
      <xdr:colOff>62865</xdr:colOff>
      <xdr:row>78</xdr:row>
      <xdr:rowOff>137711</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flipV="1">
          <a:off x="4633595" y="12231794"/>
          <a:ext cx="1270" cy="1279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141538</xdr:rowOff>
    </xdr:from>
    <xdr:ext cx="313932" cy="259045"/>
    <xdr:sp macro="" textlink="">
      <xdr:nvSpPr>
        <xdr:cNvPr id="169" name="維持補修費最小値テキスト">
          <a:extLst>
            <a:ext uri="{FF2B5EF4-FFF2-40B4-BE49-F238E27FC236}">
              <a16:creationId xmlns:a16="http://schemas.microsoft.com/office/drawing/2014/main" id="{00000000-0008-0000-0600-0000A9000000}"/>
            </a:ext>
          </a:extLst>
        </xdr:cNvPr>
        <xdr:cNvSpPr txBox="1"/>
      </xdr:nvSpPr>
      <xdr:spPr>
        <a:xfrm>
          <a:off x="4686300" y="135146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137711</xdr:rowOff>
    </xdr:from>
    <xdr:to>
      <xdr:col>24</xdr:col>
      <xdr:colOff>152400</xdr:colOff>
      <xdr:row>78</xdr:row>
      <xdr:rowOff>137711</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3510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5521</xdr:rowOff>
    </xdr:from>
    <xdr:ext cx="534377" cy="259045"/>
    <xdr:sp macro="" textlink="">
      <xdr:nvSpPr>
        <xdr:cNvPr id="171" name="維持補修費最大値テキスト">
          <a:extLst>
            <a:ext uri="{FF2B5EF4-FFF2-40B4-BE49-F238E27FC236}">
              <a16:creationId xmlns:a16="http://schemas.microsoft.com/office/drawing/2014/main" id="{00000000-0008-0000-0600-0000AB000000}"/>
            </a:ext>
          </a:extLst>
        </xdr:cNvPr>
        <xdr:cNvSpPr txBox="1"/>
      </xdr:nvSpPr>
      <xdr:spPr>
        <a:xfrm>
          <a:off x="4686300" y="120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58844</xdr:rowOff>
    </xdr:from>
    <xdr:to>
      <xdr:col>24</xdr:col>
      <xdr:colOff>152400</xdr:colOff>
      <xdr:row>71</xdr:row>
      <xdr:rowOff>58844</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4546600" y="12231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153873</xdr:rowOff>
    </xdr:from>
    <xdr:to>
      <xdr:col>24</xdr:col>
      <xdr:colOff>63500</xdr:colOff>
      <xdr:row>77</xdr:row>
      <xdr:rowOff>160502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3797300" y="13355523"/>
          <a:ext cx="8382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85820</xdr:rowOff>
    </xdr:from>
    <xdr:ext cx="469744" cy="259045"/>
    <xdr:sp macro="" textlink="">
      <xdr:nvSpPr>
        <xdr:cNvPr id="174" name="維持補修費平均値テキスト">
          <a:extLst>
            <a:ext uri="{FF2B5EF4-FFF2-40B4-BE49-F238E27FC236}">
              <a16:creationId xmlns:a16="http://schemas.microsoft.com/office/drawing/2014/main" id="{00000000-0008-0000-0600-0000AE000000}"/>
            </a:ext>
          </a:extLst>
        </xdr:cNvPr>
        <xdr:cNvSpPr txBox="1"/>
      </xdr:nvSpPr>
      <xdr:spPr>
        <a:xfrm>
          <a:off x="4686300" y="13287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107393</xdr:rowOff>
    </xdr:from>
    <xdr:to>
      <xdr:col>24</xdr:col>
      <xdr:colOff>114300</xdr:colOff>
      <xdr:row>78</xdr:row>
      <xdr:rowOff>37543</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4584700" y="1330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129801</xdr:rowOff>
    </xdr:from>
    <xdr:to>
      <xdr:col>19</xdr:col>
      <xdr:colOff>177800</xdr:colOff>
      <xdr:row>77</xdr:row>
      <xdr:rowOff>160502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908300" y="13331451"/>
          <a:ext cx="889000" cy="30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85311</xdr:rowOff>
    </xdr:from>
    <xdr:to>
      <xdr:col>20</xdr:col>
      <xdr:colOff>38100</xdr:colOff>
      <xdr:row>78</xdr:row>
      <xdr:rowOff>15461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37465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31988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3562428" y="13062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28189</xdr:rowOff>
    </xdr:from>
    <xdr:to>
      <xdr:col>15</xdr:col>
      <xdr:colOff>50800</xdr:colOff>
      <xdr:row>77</xdr:row>
      <xdr:rowOff>129801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019300" y="13229839"/>
          <a:ext cx="889000" cy="101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77264</xdr:rowOff>
    </xdr:from>
    <xdr:to>
      <xdr:col>15</xdr:col>
      <xdr:colOff>101600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2857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2673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28189</xdr:rowOff>
    </xdr:from>
    <xdr:to>
      <xdr:col>10</xdr:col>
      <xdr:colOff>114300</xdr:colOff>
      <xdr:row>77</xdr:row>
      <xdr:rowOff>167246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1130300" y="13229839"/>
          <a:ext cx="889000" cy="13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16853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1784428" y="1338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121887</xdr:rowOff>
    </xdr:from>
    <xdr:to>
      <xdr:col>6</xdr:col>
      <xdr:colOff>38100</xdr:colOff>
      <xdr:row>78</xdr:row>
      <xdr:rowOff>52037</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1079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43164</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895428" y="1341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103073</xdr:rowOff>
    </xdr:from>
    <xdr:to>
      <xdr:col>24</xdr:col>
      <xdr:colOff>114300</xdr:colOff>
      <xdr:row>78</xdr:row>
      <xdr:rowOff>33223</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4584700" y="1330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125950</xdr:rowOff>
    </xdr:from>
    <xdr:ext cx="469744" cy="259045"/>
    <xdr:sp macro="" textlink="">
      <xdr:nvSpPr>
        <xdr:cNvPr id="193" name="維持補修費該当値テキスト">
          <a:extLst>
            <a:ext uri="{FF2B5EF4-FFF2-40B4-BE49-F238E27FC236}">
              <a16:creationId xmlns:a16="http://schemas.microsoft.com/office/drawing/2014/main" id="{00000000-0008-0000-0600-0000C1000000}"/>
            </a:ext>
          </a:extLst>
        </xdr:cNvPr>
        <xdr:cNvSpPr txBox="1"/>
      </xdr:nvSpPr>
      <xdr:spPr>
        <a:xfrm>
          <a:off x="4686300" y="131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109702</xdr:rowOff>
    </xdr:from>
    <xdr:to>
      <xdr:col>20</xdr:col>
      <xdr:colOff>38100</xdr:colOff>
      <xdr:row>78</xdr:row>
      <xdr:rowOff>39852</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3746500" y="1331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30979</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562428" y="13404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79001</xdr:rowOff>
    </xdr:from>
    <xdr:to>
      <xdr:col>15</xdr:col>
      <xdr:colOff>101600</xdr:colOff>
      <xdr:row>78</xdr:row>
      <xdr:rowOff>9151</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2857500" y="13280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278</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2673428" y="13373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148839</xdr:rowOff>
    </xdr:from>
    <xdr:to>
      <xdr:col>10</xdr:col>
      <xdr:colOff>165100</xdr:colOff>
      <xdr:row>77</xdr:row>
      <xdr:rowOff>78989</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968500" y="1317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95516</xdr:rowOff>
    </xdr:from>
    <xdr:ext cx="534377"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1752111" y="1295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116446</xdr:rowOff>
    </xdr:from>
    <xdr:to>
      <xdr:col>6</xdr:col>
      <xdr:colOff>38100</xdr:colOff>
      <xdr:row>78</xdr:row>
      <xdr:rowOff>46596</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1079500" y="1331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63123</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895428" y="13093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95352</xdr:rowOff>
    </xdr:from>
    <xdr:to>
      <xdr:col>24</xdr:col>
      <xdr:colOff>62865</xdr:colOff>
      <xdr:row>99</xdr:row>
      <xdr:rowOff>86309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25852"/>
          <a:ext cx="1270" cy="1534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90136</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706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86309</xdr:rowOff>
    </xdr:from>
    <xdr:to>
      <xdr:col>24</xdr:col>
      <xdr:colOff>152400</xdr:colOff>
      <xdr:row>99</xdr:row>
      <xdr:rowOff>86309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7059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42029</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01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95352</xdr:rowOff>
    </xdr:from>
    <xdr:to>
      <xdr:col>24</xdr:col>
      <xdr:colOff>152400</xdr:colOff>
      <xdr:row>90</xdr:row>
      <xdr:rowOff>95352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25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109386</xdr:rowOff>
    </xdr:from>
    <xdr:to>
      <xdr:col>24</xdr:col>
      <xdr:colOff>63500</xdr:colOff>
      <xdr:row>95</xdr:row>
      <xdr:rowOff>162610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397136"/>
          <a:ext cx="838200" cy="53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117657</xdr:rowOff>
    </xdr:from>
    <xdr:ext cx="599010"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4054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139230</xdr:rowOff>
    </xdr:from>
    <xdr:to>
      <xdr:col>24</xdr:col>
      <xdr:colOff>114300</xdr:colOff>
      <xdr:row>96</xdr:row>
      <xdr:rowOff>69380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115176</xdr:rowOff>
    </xdr:from>
    <xdr:to>
      <xdr:col>19</xdr:col>
      <xdr:colOff>177800</xdr:colOff>
      <xdr:row>95</xdr:row>
      <xdr:rowOff>162610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2908300" y="16402926"/>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20943</xdr:rowOff>
    </xdr:from>
    <xdr:to>
      <xdr:col>20</xdr:col>
      <xdr:colOff>38100</xdr:colOff>
      <xdr:row>96</xdr:row>
      <xdr:rowOff>122543</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113670</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57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115176</xdr:rowOff>
    </xdr:from>
    <xdr:to>
      <xdr:col>15</xdr:col>
      <xdr:colOff>50800</xdr:colOff>
      <xdr:row>95</xdr:row>
      <xdr:rowOff>133020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402926"/>
          <a:ext cx="889000" cy="1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31217</xdr:rowOff>
    </xdr:from>
    <xdr:to>
      <xdr:col>15</xdr:col>
      <xdr:colOff>101600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133020</xdr:rowOff>
    </xdr:from>
    <xdr:to>
      <xdr:col>10</xdr:col>
      <xdr:colOff>114300</xdr:colOff>
      <xdr:row>96</xdr:row>
      <xdr:rowOff>146749</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420770"/>
          <a:ext cx="889000" cy="18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31877</xdr:rowOff>
    </xdr:from>
    <xdr:to>
      <xdr:col>10</xdr:col>
      <xdr:colOff>165100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111888</xdr:rowOff>
    </xdr:from>
    <xdr:to>
      <xdr:col>6</xdr:col>
      <xdr:colOff>38100</xdr:colOff>
      <xdr:row>97</xdr:row>
      <xdr:rowOff>42038</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33165</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58586</xdr:rowOff>
    </xdr:from>
    <xdr:to>
      <xdr:col>24</xdr:col>
      <xdr:colOff>114300</xdr:colOff>
      <xdr:row>95</xdr:row>
      <xdr:rowOff>160186</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34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81463</xdr:rowOff>
    </xdr:from>
    <xdr:ext cx="599010"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19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111810</xdr:rowOff>
    </xdr:from>
    <xdr:to>
      <xdr:col>20</xdr:col>
      <xdr:colOff>38100</xdr:colOff>
      <xdr:row>96</xdr:row>
      <xdr:rowOff>41960</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39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58487</xdr:rowOff>
    </xdr:from>
    <xdr:ext cx="59901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497795" y="1617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64376</xdr:rowOff>
    </xdr:from>
    <xdr:to>
      <xdr:col>15</xdr:col>
      <xdr:colOff>101600</xdr:colOff>
      <xdr:row>95</xdr:row>
      <xdr:rowOff>165976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352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11053</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08795" y="16127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82220</xdr:rowOff>
    </xdr:from>
    <xdr:to>
      <xdr:col>10</xdr:col>
      <xdr:colOff>165100</xdr:colOff>
      <xdr:row>96</xdr:row>
      <xdr:rowOff>12370</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36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28897</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19795" y="16145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95949</xdr:rowOff>
    </xdr:from>
    <xdr:to>
      <xdr:col>6</xdr:col>
      <xdr:colOff>38100</xdr:colOff>
      <xdr:row>97</xdr:row>
      <xdr:rowOff>26099</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555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42626</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33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94483</xdr:rowOff>
    </xdr:from>
    <xdr:to>
      <xdr:col>54</xdr:col>
      <xdr:colOff>189865</xdr:colOff>
      <xdr:row>37</xdr:row>
      <xdr:rowOff>85670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237983"/>
          <a:ext cx="1270" cy="1191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89497</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33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85670</xdr:rowOff>
    </xdr:from>
    <xdr:to>
      <xdr:col>55</xdr:col>
      <xdr:colOff>88900</xdr:colOff>
      <xdr:row>37</xdr:row>
      <xdr:rowOff>85670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41160</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13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94483</xdr:rowOff>
    </xdr:from>
    <xdr:to>
      <xdr:col>55</xdr:col>
      <xdr:colOff>88900</xdr:colOff>
      <xdr:row>30</xdr:row>
      <xdr:rowOff>94483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2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87499</xdr:rowOff>
    </xdr:from>
    <xdr:to>
      <xdr:col>55</xdr:col>
      <xdr:colOff>0</xdr:colOff>
      <xdr:row>34</xdr:row>
      <xdr:rowOff>119566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9639300" y="5916799"/>
          <a:ext cx="838200" cy="32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33100</xdr:rowOff>
    </xdr:from>
    <xdr:ext cx="534377"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33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54673</xdr:rowOff>
    </xdr:from>
    <xdr:to>
      <xdr:col>55</xdr:col>
      <xdr:colOff>50800</xdr:colOff>
      <xdr:row>35</xdr:row>
      <xdr:rowOff>156273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055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119566</xdr:rowOff>
    </xdr:from>
    <xdr:to>
      <xdr:col>50</xdr:col>
      <xdr:colOff>114300</xdr:colOff>
      <xdr:row>34</xdr:row>
      <xdr:rowOff>128739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948866"/>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89277</xdr:rowOff>
    </xdr:from>
    <xdr:to>
      <xdr:col>50</xdr:col>
      <xdr:colOff>165100</xdr:colOff>
      <xdr:row>36</xdr:row>
      <xdr:rowOff>19427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6090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10554</xdr:rowOff>
    </xdr:from>
    <xdr:ext cx="534377"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72111" y="6182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98426</xdr:rowOff>
    </xdr:from>
    <xdr:to>
      <xdr:col>45</xdr:col>
      <xdr:colOff>177800</xdr:colOff>
      <xdr:row>34</xdr:row>
      <xdr:rowOff>128739</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5927726"/>
          <a:ext cx="889000" cy="3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96250</xdr:rowOff>
    </xdr:from>
    <xdr:to>
      <xdr:col>46</xdr:col>
      <xdr:colOff>38100</xdr:colOff>
      <xdr:row>36</xdr:row>
      <xdr:rowOff>26400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09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17527</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18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28320</xdr:rowOff>
    </xdr:from>
    <xdr:to>
      <xdr:col>41</xdr:col>
      <xdr:colOff>50800</xdr:colOff>
      <xdr:row>34</xdr:row>
      <xdr:rowOff>98426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6972300" y="5857620"/>
          <a:ext cx="889000" cy="70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120127</xdr:rowOff>
    </xdr:from>
    <xdr:to>
      <xdr:col>41</xdr:col>
      <xdr:colOff>101600</xdr:colOff>
      <xdr:row>36</xdr:row>
      <xdr:rowOff>50277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2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41404</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1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124361</xdr:rowOff>
    </xdr:from>
    <xdr:to>
      <xdr:col>36</xdr:col>
      <xdr:colOff>165100</xdr:colOff>
      <xdr:row>36</xdr:row>
      <xdr:rowOff>54511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125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45638</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17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36699</xdr:rowOff>
    </xdr:from>
    <xdr:to>
      <xdr:col>55</xdr:col>
      <xdr:colOff>50800</xdr:colOff>
      <xdr:row>34</xdr:row>
      <xdr:rowOff>138299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586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59576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717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68766</xdr:rowOff>
    </xdr:from>
    <xdr:to>
      <xdr:col>50</xdr:col>
      <xdr:colOff>165100</xdr:colOff>
      <xdr:row>34</xdr:row>
      <xdr:rowOff>170366</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89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15443</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673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77939</xdr:rowOff>
    </xdr:from>
    <xdr:to>
      <xdr:col>46</xdr:col>
      <xdr:colOff>38100</xdr:colOff>
      <xdr:row>35</xdr:row>
      <xdr:rowOff>8089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590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24616</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682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47626</xdr:rowOff>
    </xdr:from>
    <xdr:to>
      <xdr:col>41</xdr:col>
      <xdr:colOff>101600</xdr:colOff>
      <xdr:row>34</xdr:row>
      <xdr:rowOff>149226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5876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165753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652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148970</xdr:rowOff>
    </xdr:from>
    <xdr:to>
      <xdr:col>36</xdr:col>
      <xdr:colOff>165100</xdr:colOff>
      <xdr:row>34</xdr:row>
      <xdr:rowOff>79120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580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32</xdr:row>
      <xdr:rowOff>95647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582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普通建設事業費グラフ枠">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120749</xdr:rowOff>
    </xdr:from>
    <xdr:to>
      <xdr:col>54</xdr:col>
      <xdr:colOff>189865</xdr:colOff>
      <xdr:row>58</xdr:row>
      <xdr:rowOff>37868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flipV="1">
          <a:off x="10475595" y="8864699"/>
          <a:ext cx="1270" cy="1117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41695</xdr:rowOff>
    </xdr:from>
    <xdr:ext cx="534377" cy="259045"/>
    <xdr:sp macro="" textlink="">
      <xdr:nvSpPr>
        <xdr:cNvPr id="335" name="普通建設事業費最小値テキスト">
          <a:extLst>
            <a:ext uri="{FF2B5EF4-FFF2-40B4-BE49-F238E27FC236}">
              <a16:creationId xmlns:a16="http://schemas.microsoft.com/office/drawing/2014/main" id="{00000000-0008-0000-0600-00004F010000}"/>
            </a:ext>
          </a:extLst>
        </xdr:cNvPr>
        <xdr:cNvSpPr txBox="1"/>
      </xdr:nvSpPr>
      <xdr:spPr>
        <a:xfrm>
          <a:off x="10528300" y="998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37868</xdr:rowOff>
    </xdr:from>
    <xdr:to>
      <xdr:col>55</xdr:col>
      <xdr:colOff>88900</xdr:colOff>
      <xdr:row>58</xdr:row>
      <xdr:rowOff>37868</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10388600" y="998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67426</xdr:rowOff>
    </xdr:from>
    <xdr:ext cx="599010" cy="259045"/>
    <xdr:sp macro="" textlink="">
      <xdr:nvSpPr>
        <xdr:cNvPr id="337" name="普通建設事業費最大値テキスト">
          <a:extLst>
            <a:ext uri="{FF2B5EF4-FFF2-40B4-BE49-F238E27FC236}">
              <a16:creationId xmlns:a16="http://schemas.microsoft.com/office/drawing/2014/main" id="{00000000-0008-0000-0600-000051010000}"/>
            </a:ext>
          </a:extLst>
        </xdr:cNvPr>
        <xdr:cNvSpPr txBox="1"/>
      </xdr:nvSpPr>
      <xdr:spPr>
        <a:xfrm>
          <a:off x="10528300" y="863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120749</xdr:rowOff>
    </xdr:from>
    <xdr:to>
      <xdr:col>55</xdr:col>
      <xdr:colOff>88900</xdr:colOff>
      <xdr:row>51</xdr:row>
      <xdr:rowOff>120749</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886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74659</xdr:rowOff>
    </xdr:from>
    <xdr:to>
      <xdr:col>55</xdr:col>
      <xdr:colOff>0</xdr:colOff>
      <xdr:row>58</xdr:row>
      <xdr:rowOff>9526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9639300" y="9847309"/>
          <a:ext cx="838200" cy="10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24539</xdr:rowOff>
    </xdr:from>
    <xdr:ext cx="534377" cy="259045"/>
    <xdr:sp macro="" textlink="">
      <xdr:nvSpPr>
        <xdr:cNvPr id="340" name="普通建設事業費平均値テキスト">
          <a:extLst>
            <a:ext uri="{FF2B5EF4-FFF2-40B4-BE49-F238E27FC236}">
              <a16:creationId xmlns:a16="http://schemas.microsoft.com/office/drawing/2014/main" id="{00000000-0008-0000-0600-000054010000}"/>
            </a:ext>
          </a:extLst>
        </xdr:cNvPr>
        <xdr:cNvSpPr txBox="1"/>
      </xdr:nvSpPr>
      <xdr:spPr>
        <a:xfrm>
          <a:off x="10528300" y="9454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1662</xdr:rowOff>
    </xdr:from>
    <xdr:to>
      <xdr:col>55</xdr:col>
      <xdr:colOff>50800</xdr:colOff>
      <xdr:row>56</xdr:row>
      <xdr:rowOff>103262</xdr:rowOff>
    </xdr:to>
    <xdr:sp macro="" textlink="">
      <xdr:nvSpPr>
        <xdr:cNvPr id="341" name="フローチャート: 判断 340">
          <a:extLst>
            <a:ext uri="{FF2B5EF4-FFF2-40B4-BE49-F238E27FC236}">
              <a16:creationId xmlns:a16="http://schemas.microsoft.com/office/drawing/2014/main" id="{00000000-0008-0000-0600-000055010000}"/>
            </a:ext>
          </a:extLst>
        </xdr:cNvPr>
        <xdr:cNvSpPr/>
      </xdr:nvSpPr>
      <xdr:spPr>
        <a:xfrm>
          <a:off x="10426700" y="960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121723</xdr:rowOff>
    </xdr:from>
    <xdr:to>
      <xdr:col>50</xdr:col>
      <xdr:colOff>114300</xdr:colOff>
      <xdr:row>57</xdr:row>
      <xdr:rowOff>74659</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8750300" y="9722923"/>
          <a:ext cx="889000" cy="12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42389</xdr:rowOff>
    </xdr:from>
    <xdr:to>
      <xdr:col>50</xdr:col>
      <xdr:colOff>165100</xdr:colOff>
      <xdr:row>56</xdr:row>
      <xdr:rowOff>143989</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95885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160516</xdr:rowOff>
    </xdr:from>
    <xdr:ext cx="534377"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9372111" y="941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121723</xdr:rowOff>
    </xdr:from>
    <xdr:to>
      <xdr:col>45</xdr:col>
      <xdr:colOff>177800</xdr:colOff>
      <xdr:row>57</xdr:row>
      <xdr:rowOff>28564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7861300" y="9722923"/>
          <a:ext cx="889000" cy="7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25038</xdr:rowOff>
    </xdr:from>
    <xdr:to>
      <xdr:col>46</xdr:col>
      <xdr:colOff>38100</xdr:colOff>
      <xdr:row>56</xdr:row>
      <xdr:rowOff>126638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8699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143165</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8483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106334</xdr:rowOff>
    </xdr:from>
    <xdr:to>
      <xdr:col>41</xdr:col>
      <xdr:colOff>50800</xdr:colOff>
      <xdr:row>57</xdr:row>
      <xdr:rowOff>28564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6972300" y="9707534"/>
          <a:ext cx="889000" cy="9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51044</xdr:rowOff>
    </xdr:from>
    <xdr:to>
      <xdr:col>41</xdr:col>
      <xdr:colOff>101600</xdr:colOff>
      <xdr:row>56</xdr:row>
      <xdr:rowOff>152644</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7810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169171</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7594111" y="942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41081</xdr:rowOff>
    </xdr:from>
    <xdr:to>
      <xdr:col>36</xdr:col>
      <xdr:colOff>165100</xdr:colOff>
      <xdr:row>56</xdr:row>
      <xdr:rowOff>142681</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6921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159208</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705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130176</xdr:rowOff>
    </xdr:from>
    <xdr:to>
      <xdr:col>55</xdr:col>
      <xdr:colOff>50800</xdr:colOff>
      <xdr:row>58</xdr:row>
      <xdr:rowOff>60326</xdr:rowOff>
    </xdr:to>
    <xdr:sp macro="" textlink="">
      <xdr:nvSpPr>
        <xdr:cNvPr id="358" name="楕円 357">
          <a:extLst>
            <a:ext uri="{FF2B5EF4-FFF2-40B4-BE49-F238E27FC236}">
              <a16:creationId xmlns:a16="http://schemas.microsoft.com/office/drawing/2014/main" id="{00000000-0008-0000-0600-000066010000}"/>
            </a:ext>
          </a:extLst>
        </xdr:cNvPr>
        <xdr:cNvSpPr/>
      </xdr:nvSpPr>
      <xdr:spPr>
        <a:xfrm>
          <a:off x="10426700" y="990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45103</xdr:rowOff>
    </xdr:from>
    <xdr:ext cx="534377" cy="259045"/>
    <xdr:sp macro="" textlink="">
      <xdr:nvSpPr>
        <xdr:cNvPr id="359" name="普通建設事業費該当値テキスト">
          <a:extLst>
            <a:ext uri="{FF2B5EF4-FFF2-40B4-BE49-F238E27FC236}">
              <a16:creationId xmlns:a16="http://schemas.microsoft.com/office/drawing/2014/main" id="{00000000-0008-0000-0600-000067010000}"/>
            </a:ext>
          </a:extLst>
        </xdr:cNvPr>
        <xdr:cNvSpPr txBox="1"/>
      </xdr:nvSpPr>
      <xdr:spPr>
        <a:xfrm>
          <a:off x="10528300" y="98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23859</xdr:rowOff>
    </xdr:from>
    <xdr:to>
      <xdr:col>50</xdr:col>
      <xdr:colOff>165100</xdr:colOff>
      <xdr:row>57</xdr:row>
      <xdr:rowOff>125459</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9588500" y="979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116586</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372111" y="988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70923</xdr:rowOff>
    </xdr:from>
    <xdr:to>
      <xdr:col>46</xdr:col>
      <xdr:colOff>38100</xdr:colOff>
      <xdr:row>57</xdr:row>
      <xdr:rowOff>1073</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8699500" y="96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163650</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8483111" y="976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149214</xdr:rowOff>
    </xdr:from>
    <xdr:to>
      <xdr:col>41</xdr:col>
      <xdr:colOff>101600</xdr:colOff>
      <xdr:row>57</xdr:row>
      <xdr:rowOff>79364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7810500" y="975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70491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94111" y="984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55534</xdr:rowOff>
    </xdr:from>
    <xdr:to>
      <xdr:col>36</xdr:col>
      <xdr:colOff>165100</xdr:colOff>
      <xdr:row>56</xdr:row>
      <xdr:rowOff>157134</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6921500" y="965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148261</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05111" y="97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普通建設事業費 （ うち新規整備　）グラフ枠">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151457</xdr:rowOff>
    </xdr:from>
    <xdr:to>
      <xdr:col>54</xdr:col>
      <xdr:colOff>189865</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flipV="1">
          <a:off x="10475595" y="12324407"/>
          <a:ext cx="1270" cy="126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2" name="普通建設事業費 （ うち新規整備　）最小値テキスト">
          <a:extLst>
            <a:ext uri="{FF2B5EF4-FFF2-40B4-BE49-F238E27FC236}">
              <a16:creationId xmlns:a16="http://schemas.microsoft.com/office/drawing/2014/main" id="{00000000-0008-0000-0600-000088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98134</xdr:rowOff>
    </xdr:from>
    <xdr:ext cx="599010" cy="259045"/>
    <xdr:sp macro="" textlink="">
      <xdr:nvSpPr>
        <xdr:cNvPr id="394" name="普通建設事業費 （ うち新規整備　）最大値テキスト">
          <a:extLst>
            <a:ext uri="{FF2B5EF4-FFF2-40B4-BE49-F238E27FC236}">
              <a16:creationId xmlns:a16="http://schemas.microsoft.com/office/drawing/2014/main" id="{00000000-0008-0000-0600-00008A010000}"/>
            </a:ext>
          </a:extLst>
        </xdr:cNvPr>
        <xdr:cNvSpPr txBox="1"/>
      </xdr:nvSpPr>
      <xdr:spPr>
        <a:xfrm>
          <a:off x="10528300" y="12099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151457</xdr:rowOff>
    </xdr:from>
    <xdr:to>
      <xdr:col>55</xdr:col>
      <xdr:colOff>88900</xdr:colOff>
      <xdr:row>71</xdr:row>
      <xdr:rowOff>151457</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2324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47924</xdr:rowOff>
    </xdr:from>
    <xdr:to>
      <xdr:col>55</xdr:col>
      <xdr:colOff>0</xdr:colOff>
      <xdr:row>78</xdr:row>
      <xdr:rowOff>169197</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9639300" y="13421024"/>
          <a:ext cx="838200" cy="121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161216</xdr:rowOff>
    </xdr:from>
    <xdr:ext cx="534377" cy="259045"/>
    <xdr:sp macro="" textlink="">
      <xdr:nvSpPr>
        <xdr:cNvPr id="397" name="普通建設事業費 （ うち新規整備　）平均値テキスト">
          <a:extLst>
            <a:ext uri="{FF2B5EF4-FFF2-40B4-BE49-F238E27FC236}">
              <a16:creationId xmlns:a16="http://schemas.microsoft.com/office/drawing/2014/main" id="{00000000-0008-0000-0600-00008D010000}"/>
            </a:ext>
          </a:extLst>
        </xdr:cNvPr>
        <xdr:cNvSpPr txBox="1"/>
      </xdr:nvSpPr>
      <xdr:spPr>
        <a:xfrm>
          <a:off x="10528300" y="13191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138339</xdr:rowOff>
    </xdr:from>
    <xdr:to>
      <xdr:col>55</xdr:col>
      <xdr:colOff>50800</xdr:colOff>
      <xdr:row>78</xdr:row>
      <xdr:rowOff>68489</xdr:rowOff>
    </xdr:to>
    <xdr:sp macro="" textlink="">
      <xdr:nvSpPr>
        <xdr:cNvPr id="398" name="フローチャート: 判断 397">
          <a:extLst>
            <a:ext uri="{FF2B5EF4-FFF2-40B4-BE49-F238E27FC236}">
              <a16:creationId xmlns:a16="http://schemas.microsoft.com/office/drawing/2014/main" id="{00000000-0008-0000-0600-00008E010000}"/>
            </a:ext>
          </a:extLst>
        </xdr:cNvPr>
        <xdr:cNvSpPr/>
      </xdr:nvSpPr>
      <xdr:spPr>
        <a:xfrm>
          <a:off x="10426700" y="1333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23732</xdr:rowOff>
    </xdr:from>
    <xdr:to>
      <xdr:col>50</xdr:col>
      <xdr:colOff>114300</xdr:colOff>
      <xdr:row>78</xdr:row>
      <xdr:rowOff>47924</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8750300" y="13225382"/>
          <a:ext cx="889000" cy="19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149623</xdr:rowOff>
    </xdr:from>
    <xdr:to>
      <xdr:col>50</xdr:col>
      <xdr:colOff>165100</xdr:colOff>
      <xdr:row>78</xdr:row>
      <xdr:rowOff>79773</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9588500" y="13351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96300</xdr:rowOff>
    </xdr:from>
    <xdr:ext cx="534377"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9372111" y="13126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23732</xdr:rowOff>
    </xdr:from>
    <xdr:to>
      <xdr:col>45</xdr:col>
      <xdr:colOff>177800</xdr:colOff>
      <xdr:row>78</xdr:row>
      <xdr:rowOff>41250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7861300" y="13225382"/>
          <a:ext cx="889000" cy="188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130719</xdr:rowOff>
    </xdr:from>
    <xdr:to>
      <xdr:col>46</xdr:col>
      <xdr:colOff>38100</xdr:colOff>
      <xdr:row>78</xdr:row>
      <xdr:rowOff>60869</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8699500" y="1333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51996</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8483111" y="1342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43848</xdr:rowOff>
    </xdr:from>
    <xdr:to>
      <xdr:col>41</xdr:col>
      <xdr:colOff>50800</xdr:colOff>
      <xdr:row>78</xdr:row>
      <xdr:rowOff>41250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6972300" y="13245498"/>
          <a:ext cx="889000" cy="16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110038</xdr:rowOff>
    </xdr:from>
    <xdr:to>
      <xdr:col>41</xdr:col>
      <xdr:colOff>101600</xdr:colOff>
      <xdr:row>78</xdr:row>
      <xdr:rowOff>40188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78105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56715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7594111" y="1308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28535</xdr:rowOff>
    </xdr:from>
    <xdr:to>
      <xdr:col>36</xdr:col>
      <xdr:colOff>165100</xdr:colOff>
      <xdr:row>77</xdr:row>
      <xdr:rowOff>130135</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6921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121262</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705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118397</xdr:rowOff>
    </xdr:from>
    <xdr:to>
      <xdr:col>55</xdr:col>
      <xdr:colOff>50800</xdr:colOff>
      <xdr:row>79</xdr:row>
      <xdr:rowOff>48547</xdr:rowOff>
    </xdr:to>
    <xdr:sp macro="" textlink="">
      <xdr:nvSpPr>
        <xdr:cNvPr id="415" name="楕円 414">
          <a:extLst>
            <a:ext uri="{FF2B5EF4-FFF2-40B4-BE49-F238E27FC236}">
              <a16:creationId xmlns:a16="http://schemas.microsoft.com/office/drawing/2014/main" id="{00000000-0008-0000-0600-00009F010000}"/>
            </a:ext>
          </a:extLst>
        </xdr:cNvPr>
        <xdr:cNvSpPr/>
      </xdr:nvSpPr>
      <xdr:spPr>
        <a:xfrm>
          <a:off x="10426700" y="134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33324</xdr:rowOff>
    </xdr:from>
    <xdr:ext cx="469744" cy="259045"/>
    <xdr:sp macro="" textlink="">
      <xdr:nvSpPr>
        <xdr:cNvPr id="416" name="普通建設事業費 （ うち新規整備　）該当値テキスト">
          <a:extLst>
            <a:ext uri="{FF2B5EF4-FFF2-40B4-BE49-F238E27FC236}">
              <a16:creationId xmlns:a16="http://schemas.microsoft.com/office/drawing/2014/main" id="{00000000-0008-0000-0600-0000A0010000}"/>
            </a:ext>
          </a:extLst>
        </xdr:cNvPr>
        <xdr:cNvSpPr txBox="1"/>
      </xdr:nvSpPr>
      <xdr:spPr>
        <a:xfrm>
          <a:off x="10528300" y="1340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168574</xdr:rowOff>
    </xdr:from>
    <xdr:to>
      <xdr:col>50</xdr:col>
      <xdr:colOff>165100</xdr:colOff>
      <xdr:row>78</xdr:row>
      <xdr:rowOff>98724</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9588500" y="13370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89851</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372111" y="13462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144382</xdr:rowOff>
    </xdr:from>
    <xdr:to>
      <xdr:col>46</xdr:col>
      <xdr:colOff>38100</xdr:colOff>
      <xdr:row>77</xdr:row>
      <xdr:rowOff>74532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8699500" y="1317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91058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483111" y="1294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161900</xdr:rowOff>
    </xdr:from>
    <xdr:to>
      <xdr:col>41</xdr:col>
      <xdr:colOff>101600</xdr:colOff>
      <xdr:row>78</xdr:row>
      <xdr:rowOff>92050</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7810500" y="133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83177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4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164498</xdr:rowOff>
    </xdr:from>
    <xdr:to>
      <xdr:col>36</xdr:col>
      <xdr:colOff>165100</xdr:colOff>
      <xdr:row>77</xdr:row>
      <xdr:rowOff>94648</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6921500" y="1319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111175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29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149369</xdr:rowOff>
    </xdr:from>
    <xdr:to>
      <xdr:col>54</xdr:col>
      <xdr:colOff>189865</xdr:colOff>
      <xdr:row>99</xdr:row>
      <xdr:rowOff>18413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579869"/>
          <a:ext cx="1270" cy="14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22240</xdr:rowOff>
    </xdr:from>
    <xdr:ext cx="469744"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995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18413</xdr:rowOff>
    </xdr:from>
    <xdr:to>
      <xdr:col>55</xdr:col>
      <xdr:colOff>88900</xdr:colOff>
      <xdr:row>99</xdr:row>
      <xdr:rowOff>18413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99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96046</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3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149369</xdr:rowOff>
    </xdr:from>
    <xdr:to>
      <xdr:col>55</xdr:col>
      <xdr:colOff>88900</xdr:colOff>
      <xdr:row>90</xdr:row>
      <xdr:rowOff>149369</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579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89241</xdr:rowOff>
    </xdr:from>
    <xdr:to>
      <xdr:col>55</xdr:col>
      <xdr:colOff>0</xdr:colOff>
      <xdr:row>98</xdr:row>
      <xdr:rowOff>104274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891341"/>
          <a:ext cx="838200" cy="1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131261</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4190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108384</xdr:rowOff>
    </xdr:from>
    <xdr:to>
      <xdr:col>55</xdr:col>
      <xdr:colOff>50800</xdr:colOff>
      <xdr:row>97</xdr:row>
      <xdr:rowOff>38534</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567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104274</xdr:rowOff>
    </xdr:from>
    <xdr:to>
      <xdr:col>50</xdr:col>
      <xdr:colOff>114300</xdr:colOff>
      <xdr:row>98</xdr:row>
      <xdr:rowOff>125839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8750300" y="16906374"/>
          <a:ext cx="889000" cy="2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169337</xdr:rowOff>
    </xdr:from>
    <xdr:to>
      <xdr:col>50</xdr:col>
      <xdr:colOff>165100</xdr:colOff>
      <xdr:row>97</xdr:row>
      <xdr:rowOff>99487</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6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116014</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40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231</xdr:rowOff>
    </xdr:from>
    <xdr:to>
      <xdr:col>45</xdr:col>
      <xdr:colOff>177800</xdr:colOff>
      <xdr:row>98</xdr:row>
      <xdr:rowOff>125839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7861300" y="16802331"/>
          <a:ext cx="889000" cy="125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161092</xdr:rowOff>
    </xdr:from>
    <xdr:to>
      <xdr:col>46</xdr:col>
      <xdr:colOff>38100</xdr:colOff>
      <xdr:row>97</xdr:row>
      <xdr:rowOff>91242</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62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107769</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39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163199</xdr:rowOff>
    </xdr:from>
    <xdr:to>
      <xdr:col>41</xdr:col>
      <xdr:colOff>50800</xdr:colOff>
      <xdr:row>98</xdr:row>
      <xdr:rowOff>231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793849"/>
          <a:ext cx="889000" cy="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38737</xdr:rowOff>
    </xdr:from>
    <xdr:to>
      <xdr:col>41</xdr:col>
      <xdr:colOff>101600</xdr:colOff>
      <xdr:row>97</xdr:row>
      <xdr:rowOff>140337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66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156864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44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95934</xdr:rowOff>
    </xdr:from>
    <xdr:to>
      <xdr:col>36</xdr:col>
      <xdr:colOff>165100</xdr:colOff>
      <xdr:row>98</xdr:row>
      <xdr:rowOff>26084</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26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42611</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50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38441</xdr:rowOff>
    </xdr:from>
    <xdr:to>
      <xdr:col>55</xdr:col>
      <xdr:colOff>50800</xdr:colOff>
      <xdr:row>98</xdr:row>
      <xdr:rowOff>140041</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8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124818</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7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53474</xdr:rowOff>
    </xdr:from>
    <xdr:to>
      <xdr:col>50</xdr:col>
      <xdr:colOff>165100</xdr:colOff>
      <xdr:row>98</xdr:row>
      <xdr:rowOff>155074</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85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146201</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94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75039</xdr:rowOff>
    </xdr:from>
    <xdr:to>
      <xdr:col>46</xdr:col>
      <xdr:colOff>38100</xdr:colOff>
      <xdr:row>99</xdr:row>
      <xdr:rowOff>5189</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87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167766</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96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120881</xdr:rowOff>
    </xdr:from>
    <xdr:to>
      <xdr:col>41</xdr:col>
      <xdr:colOff>101600</xdr:colOff>
      <xdr:row>98</xdr:row>
      <xdr:rowOff>51031</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75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42158</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844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112399</xdr:rowOff>
    </xdr:from>
    <xdr:to>
      <xdr:col>36</xdr:col>
      <xdr:colOff>165100</xdr:colOff>
      <xdr:row>98</xdr:row>
      <xdr:rowOff>42549</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74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33676</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3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31523</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75023"/>
          <a:ext cx="1269" cy="1610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149650</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5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31523</xdr:rowOff>
    </xdr:from>
    <xdr:to>
      <xdr:col>86</xdr:col>
      <xdr:colOff>25400</xdr:colOff>
      <xdr:row>30</xdr:row>
      <xdr:rowOff>31523</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7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169157</xdr:rowOff>
    </xdr:from>
    <xdr:to>
      <xdr:col>85</xdr:col>
      <xdr:colOff>127000</xdr:colOff>
      <xdr:row>39</xdr:row>
      <xdr:rowOff>74026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684257"/>
          <a:ext cx="8382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77209</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20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54332</xdr:rowOff>
    </xdr:from>
    <xdr:to>
      <xdr:col>85</xdr:col>
      <xdr:colOff>177800</xdr:colOff>
      <xdr:row>38</xdr:row>
      <xdr:rowOff>155932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169157</xdr:rowOff>
    </xdr:from>
    <xdr:to>
      <xdr:col>81</xdr:col>
      <xdr:colOff>50800</xdr:colOff>
      <xdr:row>39</xdr:row>
      <xdr:rowOff>76721</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684257"/>
          <a:ext cx="889000" cy="7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70776</xdr:rowOff>
    </xdr:from>
    <xdr:to>
      <xdr:col>81</xdr:col>
      <xdr:colOff>101600</xdr:colOff>
      <xdr:row>39</xdr:row>
      <xdr:rowOff>926</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17452</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76721</xdr:rowOff>
    </xdr:from>
    <xdr:to>
      <xdr:col>76</xdr:col>
      <xdr:colOff>114300</xdr:colOff>
      <xdr:row>39</xdr:row>
      <xdr:rowOff>92217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763271"/>
          <a:ext cx="889000" cy="1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132416</xdr:rowOff>
    </xdr:from>
    <xdr:to>
      <xdr:col>76</xdr:col>
      <xdr:colOff>165100</xdr:colOff>
      <xdr:row>39</xdr:row>
      <xdr:rowOff>62566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4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79093</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42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92217</xdr:rowOff>
    </xdr:from>
    <xdr:to>
      <xdr:col>71</xdr:col>
      <xdr:colOff>177800</xdr:colOff>
      <xdr:row>39</xdr:row>
      <xdr:rowOff>98846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778767"/>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150981</xdr:rowOff>
    </xdr:from>
    <xdr:to>
      <xdr:col>72</xdr:col>
      <xdr:colOff>38100</xdr:colOff>
      <xdr:row>39</xdr:row>
      <xdr:rowOff>81131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66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97658</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441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138425</xdr:rowOff>
    </xdr:from>
    <xdr:to>
      <xdr:col>67</xdr:col>
      <xdr:colOff>101600</xdr:colOff>
      <xdr:row>39</xdr:row>
      <xdr:rowOff>68575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5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85101</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428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23226</xdr:rowOff>
    </xdr:from>
    <xdr:to>
      <xdr:col>85</xdr:col>
      <xdr:colOff>177800</xdr:colOff>
      <xdr:row>39</xdr:row>
      <xdr:rowOff>124826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09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109603</xdr:rowOff>
    </xdr:from>
    <xdr:ext cx="469744"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2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118357</xdr:rowOff>
    </xdr:from>
    <xdr:to>
      <xdr:col>81</xdr:col>
      <xdr:colOff>101600</xdr:colOff>
      <xdr:row>39</xdr:row>
      <xdr:rowOff>48507</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63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39634</xdr:rowOff>
    </xdr:from>
    <xdr:ext cx="469744"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46428" y="6726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25921</xdr:rowOff>
    </xdr:from>
    <xdr:to>
      <xdr:col>76</xdr:col>
      <xdr:colOff>165100</xdr:colOff>
      <xdr:row>39</xdr:row>
      <xdr:rowOff>127521</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71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118648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805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41417</xdr:rowOff>
    </xdr:from>
    <xdr:to>
      <xdr:col>72</xdr:col>
      <xdr:colOff>38100</xdr:colOff>
      <xdr:row>39</xdr:row>
      <xdr:rowOff>143017</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727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134144</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4017" y="68206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48046</xdr:rowOff>
    </xdr:from>
    <xdr:to>
      <xdr:col>67</xdr:col>
      <xdr:colOff>101600</xdr:colOff>
      <xdr:row>39</xdr:row>
      <xdr:rowOff>149646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140773</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59" name="失業対策事業費最小値テキスト">
          <a:extLst>
            <a:ext uri="{FF2B5EF4-FFF2-40B4-BE49-F238E27FC236}">
              <a16:creationId xmlns:a16="http://schemas.microsoft.com/office/drawing/2014/main" id="{00000000-0008-0000-0600-00002F020000}"/>
            </a:ext>
          </a:extLst>
        </xdr:cNvPr>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61" name="失業対策事業費最大値テキスト">
          <a:extLst>
            <a:ext uri="{FF2B5EF4-FFF2-40B4-BE49-F238E27FC236}">
              <a16:creationId xmlns:a16="http://schemas.microsoft.com/office/drawing/2014/main" id="{00000000-0008-0000-0600-000031020000}"/>
            </a:ext>
          </a:extLst>
        </xdr:cNvPr>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64" name="失業対策事業費平均値テキスト">
          <a:extLst>
            <a:ext uri="{FF2B5EF4-FFF2-40B4-BE49-F238E27FC236}">
              <a16:creationId xmlns:a16="http://schemas.microsoft.com/office/drawing/2014/main" id="{00000000-0008-0000-0600-000034020000}"/>
            </a:ext>
          </a:extLst>
        </xdr:cNvPr>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52</xdr:row>
      <xdr:rowOff>50800</xdr:rowOff>
    </xdr:from>
    <xdr:to>
      <xdr:col>81</xdr:col>
      <xdr:colOff>101600</xdr:colOff>
      <xdr:row>52</xdr:row>
      <xdr:rowOff>152400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5430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50</xdr:row>
      <xdr:rowOff>168927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356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52</xdr:row>
      <xdr:rowOff>50800</xdr:rowOff>
    </xdr:from>
    <xdr:to>
      <xdr:col>76</xdr:col>
      <xdr:colOff>165100</xdr:colOff>
      <xdr:row>52</xdr:row>
      <xdr:rowOff>152400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4541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50</xdr:row>
      <xdr:rowOff>168927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4467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52</xdr:row>
      <xdr:rowOff>50800</xdr:rowOff>
    </xdr:from>
    <xdr:to>
      <xdr:col>72</xdr:col>
      <xdr:colOff>38100</xdr:colOff>
      <xdr:row>52</xdr:row>
      <xdr:rowOff>152400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3652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50</xdr:row>
      <xdr:rowOff>168927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3578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2763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583" name="失業対策事業費該当値テキスト">
          <a:extLst>
            <a:ext uri="{FF2B5EF4-FFF2-40B4-BE49-F238E27FC236}">
              <a16:creationId xmlns:a16="http://schemas.microsoft.com/office/drawing/2014/main" id="{00000000-0008-0000-0600-000047020000}"/>
            </a:ext>
          </a:extLst>
        </xdr:cNvPr>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73677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2689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a:extLst>
            <a:ext uri="{FF2B5EF4-FFF2-40B4-BE49-F238E27FC236}">
              <a16:creationId xmlns:a16="http://schemas.microsoft.com/office/drawing/2014/main" id="{00000000-0008-0000-06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41764</xdr:rowOff>
    </xdr:from>
    <xdr:to>
      <xdr:col>85</xdr:col>
      <xdr:colOff>126364</xdr:colOff>
      <xdr:row>79</xdr:row>
      <xdr:rowOff>9992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flipV="1">
          <a:off x="16317595" y="12214714"/>
          <a:ext cx="1269" cy="133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13819</xdr:rowOff>
    </xdr:from>
    <xdr:ext cx="534377" cy="259045"/>
    <xdr:sp macro="" textlink="">
      <xdr:nvSpPr>
        <xdr:cNvPr id="618" name="公債費最小値テキスト">
          <a:extLst>
            <a:ext uri="{FF2B5EF4-FFF2-40B4-BE49-F238E27FC236}">
              <a16:creationId xmlns:a16="http://schemas.microsoft.com/office/drawing/2014/main" id="{00000000-0008-0000-0600-00006A020000}"/>
            </a:ext>
          </a:extLst>
        </xdr:cNvPr>
        <xdr:cNvSpPr txBox="1"/>
      </xdr:nvSpPr>
      <xdr:spPr>
        <a:xfrm>
          <a:off x="16370300" y="13558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9992</xdr:rowOff>
    </xdr:from>
    <xdr:to>
      <xdr:col>86</xdr:col>
      <xdr:colOff>25400</xdr:colOff>
      <xdr:row>79</xdr:row>
      <xdr:rowOff>9992</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355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159891</xdr:rowOff>
    </xdr:from>
    <xdr:ext cx="599010" cy="259045"/>
    <xdr:sp macro="" textlink="">
      <xdr:nvSpPr>
        <xdr:cNvPr id="620" name="公債費最大値テキスト">
          <a:extLst>
            <a:ext uri="{FF2B5EF4-FFF2-40B4-BE49-F238E27FC236}">
              <a16:creationId xmlns:a16="http://schemas.microsoft.com/office/drawing/2014/main" id="{00000000-0008-0000-0600-00006C020000}"/>
            </a:ext>
          </a:extLst>
        </xdr:cNvPr>
        <xdr:cNvSpPr txBox="1"/>
      </xdr:nvSpPr>
      <xdr:spPr>
        <a:xfrm>
          <a:off x="16370300" y="1198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41764</xdr:rowOff>
    </xdr:from>
    <xdr:to>
      <xdr:col>86</xdr:col>
      <xdr:colOff>25400</xdr:colOff>
      <xdr:row>71</xdr:row>
      <xdr:rowOff>41764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221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71368</xdr:rowOff>
    </xdr:from>
    <xdr:to>
      <xdr:col>85</xdr:col>
      <xdr:colOff>127000</xdr:colOff>
      <xdr:row>78</xdr:row>
      <xdr:rowOff>75571</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5481300" y="13444468"/>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16493</xdr:rowOff>
    </xdr:from>
    <xdr:ext cx="534377" cy="259045"/>
    <xdr:sp macro="" textlink="">
      <xdr:nvSpPr>
        <xdr:cNvPr id="623" name="公債費平均値テキスト">
          <a:extLst>
            <a:ext uri="{FF2B5EF4-FFF2-40B4-BE49-F238E27FC236}">
              <a16:creationId xmlns:a16="http://schemas.microsoft.com/office/drawing/2014/main" id="{00000000-0008-0000-0600-00006F020000}"/>
            </a:ext>
          </a:extLst>
        </xdr:cNvPr>
        <xdr:cNvSpPr txBox="1"/>
      </xdr:nvSpPr>
      <xdr:spPr>
        <a:xfrm>
          <a:off x="16370300" y="132181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165066</xdr:rowOff>
    </xdr:from>
    <xdr:to>
      <xdr:col>85</xdr:col>
      <xdr:colOff>177800</xdr:colOff>
      <xdr:row>78</xdr:row>
      <xdr:rowOff>95216</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62687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71368</xdr:rowOff>
    </xdr:from>
    <xdr:to>
      <xdr:col>81</xdr:col>
      <xdr:colOff>50800</xdr:colOff>
      <xdr:row>78</xdr:row>
      <xdr:rowOff>73416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4592300" y="134444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162920</xdr:rowOff>
    </xdr:from>
    <xdr:to>
      <xdr:col>81</xdr:col>
      <xdr:colOff>101600</xdr:colOff>
      <xdr:row>78</xdr:row>
      <xdr:rowOff>93070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5430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109597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14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73416</xdr:rowOff>
    </xdr:from>
    <xdr:to>
      <xdr:col>76</xdr:col>
      <xdr:colOff>114300</xdr:colOff>
      <xdr:row>78</xdr:row>
      <xdr:rowOff>81505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3703300" y="13446516"/>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162185</xdr:rowOff>
    </xdr:from>
    <xdr:to>
      <xdr:col>76</xdr:col>
      <xdr:colOff>165100</xdr:colOff>
      <xdr:row>78</xdr:row>
      <xdr:rowOff>92335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4541500" y="1336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108862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4325111" y="13139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81505</xdr:rowOff>
    </xdr:from>
    <xdr:to>
      <xdr:col>71</xdr:col>
      <xdr:colOff>177800</xdr:colOff>
      <xdr:row>78</xdr:row>
      <xdr:rowOff>88967</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2814300" y="13454605"/>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159564</xdr:rowOff>
    </xdr:from>
    <xdr:to>
      <xdr:col>72</xdr:col>
      <xdr:colOff>38100</xdr:colOff>
      <xdr:row>78</xdr:row>
      <xdr:rowOff>89714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3652500" y="13361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106241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436111" y="131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160296</xdr:rowOff>
    </xdr:from>
    <xdr:to>
      <xdr:col>67</xdr:col>
      <xdr:colOff>101600</xdr:colOff>
      <xdr:row>78</xdr:row>
      <xdr:rowOff>90446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2763500" y="1336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106973</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547111" y="1313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24771</xdr:rowOff>
    </xdr:from>
    <xdr:to>
      <xdr:col>85</xdr:col>
      <xdr:colOff>177800</xdr:colOff>
      <xdr:row>78</xdr:row>
      <xdr:rowOff>126371</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6268700" y="1339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143493</xdr:rowOff>
    </xdr:from>
    <xdr:ext cx="534377" cy="259045"/>
    <xdr:sp macro="" textlink="">
      <xdr:nvSpPr>
        <xdr:cNvPr id="642" name="公債費該当値テキスト">
          <a:extLst>
            <a:ext uri="{FF2B5EF4-FFF2-40B4-BE49-F238E27FC236}">
              <a16:creationId xmlns:a16="http://schemas.microsoft.com/office/drawing/2014/main" id="{00000000-0008-0000-0600-000082020000}"/>
            </a:ext>
          </a:extLst>
        </xdr:cNvPr>
        <xdr:cNvSpPr txBox="1"/>
      </xdr:nvSpPr>
      <xdr:spPr>
        <a:xfrm>
          <a:off x="16370300" y="13345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20568</xdr:rowOff>
    </xdr:from>
    <xdr:to>
      <xdr:col>81</xdr:col>
      <xdr:colOff>101600</xdr:colOff>
      <xdr:row>78</xdr:row>
      <xdr:rowOff>122168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5430500" y="1339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113295</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14111" y="13486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22616</xdr:rowOff>
    </xdr:from>
    <xdr:to>
      <xdr:col>76</xdr:col>
      <xdr:colOff>165100</xdr:colOff>
      <xdr:row>78</xdr:row>
      <xdr:rowOff>124216</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4541500" y="1339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115343</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325111" y="134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30705</xdr:rowOff>
    </xdr:from>
    <xdr:to>
      <xdr:col>72</xdr:col>
      <xdr:colOff>38100</xdr:colOff>
      <xdr:row>78</xdr:row>
      <xdr:rowOff>132305</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3652500" y="1340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123432</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436111" y="1349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38167</xdr:rowOff>
    </xdr:from>
    <xdr:to>
      <xdr:col>67</xdr:col>
      <xdr:colOff>101600</xdr:colOff>
      <xdr:row>78</xdr:row>
      <xdr:rowOff>139767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2763500" y="1341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130894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547111" y="1350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a:extLst>
            <a:ext uri="{FF2B5EF4-FFF2-40B4-BE49-F238E27FC236}">
              <a16:creationId xmlns:a16="http://schemas.microsoft.com/office/drawing/2014/main" id="{00000000-0008-0000-0600-00009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136212</xdr:rowOff>
    </xdr:from>
    <xdr:to>
      <xdr:col>85</xdr:col>
      <xdr:colOff>126364</xdr:colOff>
      <xdr:row>98</xdr:row>
      <xdr:rowOff>136527</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6317595" y="15738162"/>
          <a:ext cx="1269" cy="1200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140354</xdr:rowOff>
    </xdr:from>
    <xdr:ext cx="378565" cy="259045"/>
    <xdr:sp macro="" textlink="">
      <xdr:nvSpPr>
        <xdr:cNvPr id="673" name="積立金最小値テキスト">
          <a:extLst>
            <a:ext uri="{FF2B5EF4-FFF2-40B4-BE49-F238E27FC236}">
              <a16:creationId xmlns:a16="http://schemas.microsoft.com/office/drawing/2014/main" id="{00000000-0008-0000-0600-0000A1020000}"/>
            </a:ext>
          </a:extLst>
        </xdr:cNvPr>
        <xdr:cNvSpPr txBox="1"/>
      </xdr:nvSpPr>
      <xdr:spPr>
        <a:xfrm>
          <a:off x="16370300" y="169424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136527</xdr:rowOff>
    </xdr:from>
    <xdr:to>
      <xdr:col>86</xdr:col>
      <xdr:colOff>25400</xdr:colOff>
      <xdr:row>98</xdr:row>
      <xdr:rowOff>136527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6230600" y="1693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82889</xdr:rowOff>
    </xdr:from>
    <xdr:ext cx="599010" cy="259045"/>
    <xdr:sp macro="" textlink="">
      <xdr:nvSpPr>
        <xdr:cNvPr id="675" name="積立金最大値テキスト">
          <a:extLst>
            <a:ext uri="{FF2B5EF4-FFF2-40B4-BE49-F238E27FC236}">
              <a16:creationId xmlns:a16="http://schemas.microsoft.com/office/drawing/2014/main" id="{00000000-0008-0000-0600-0000A3020000}"/>
            </a:ext>
          </a:extLst>
        </xdr:cNvPr>
        <xdr:cNvSpPr txBox="1"/>
      </xdr:nvSpPr>
      <xdr:spPr>
        <a:xfrm>
          <a:off x="16370300" y="15513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136212</xdr:rowOff>
    </xdr:from>
    <xdr:to>
      <xdr:col>86</xdr:col>
      <xdr:colOff>25400</xdr:colOff>
      <xdr:row>91</xdr:row>
      <xdr:rowOff>136212</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573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79015</xdr:rowOff>
    </xdr:from>
    <xdr:to>
      <xdr:col>85</xdr:col>
      <xdr:colOff>127000</xdr:colOff>
      <xdr:row>98</xdr:row>
      <xdr:rowOff>90528</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5481300" y="16881115"/>
          <a:ext cx="838200" cy="1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166581</xdr:rowOff>
    </xdr:from>
    <xdr:ext cx="534377" cy="259045"/>
    <xdr:sp macro="" textlink="">
      <xdr:nvSpPr>
        <xdr:cNvPr id="678" name="積立金平均値テキスト">
          <a:extLst>
            <a:ext uri="{FF2B5EF4-FFF2-40B4-BE49-F238E27FC236}">
              <a16:creationId xmlns:a16="http://schemas.microsoft.com/office/drawing/2014/main" id="{00000000-0008-0000-0600-0000A6020000}"/>
            </a:ext>
          </a:extLst>
        </xdr:cNvPr>
        <xdr:cNvSpPr txBox="1"/>
      </xdr:nvSpPr>
      <xdr:spPr>
        <a:xfrm>
          <a:off x="16370300" y="166257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143704</xdr:rowOff>
    </xdr:from>
    <xdr:to>
      <xdr:col>85</xdr:col>
      <xdr:colOff>177800</xdr:colOff>
      <xdr:row>98</xdr:row>
      <xdr:rowOff>73854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6268700" y="1677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79015</xdr:rowOff>
    </xdr:from>
    <xdr:to>
      <xdr:col>81</xdr:col>
      <xdr:colOff>50800</xdr:colOff>
      <xdr:row>98</xdr:row>
      <xdr:rowOff>84781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4592300" y="16881115"/>
          <a:ext cx="889000" cy="5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161855</xdr:rowOff>
    </xdr:from>
    <xdr:to>
      <xdr:col>81</xdr:col>
      <xdr:colOff>101600</xdr:colOff>
      <xdr:row>98</xdr:row>
      <xdr:rowOff>92005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5430500" y="1679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108532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14111" y="1656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84781</xdr:rowOff>
    </xdr:from>
    <xdr:to>
      <xdr:col>76</xdr:col>
      <xdr:colOff>114300</xdr:colOff>
      <xdr:row>98</xdr:row>
      <xdr:rowOff>118601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3703300" y="16886881"/>
          <a:ext cx="889000" cy="3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167923</xdr:rowOff>
    </xdr:from>
    <xdr:to>
      <xdr:col>76</xdr:col>
      <xdr:colOff>165100</xdr:colOff>
      <xdr:row>98</xdr:row>
      <xdr:rowOff>98073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4541500" y="1679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114600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4325111" y="1657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94222</xdr:rowOff>
    </xdr:from>
    <xdr:to>
      <xdr:col>71</xdr:col>
      <xdr:colOff>177800</xdr:colOff>
      <xdr:row>98</xdr:row>
      <xdr:rowOff>118601</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2814300" y="16896322"/>
          <a:ext cx="889000" cy="24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163835</xdr:rowOff>
    </xdr:from>
    <xdr:to>
      <xdr:col>72</xdr:col>
      <xdr:colOff>38100</xdr:colOff>
      <xdr:row>98</xdr:row>
      <xdr:rowOff>93985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3652500" y="1679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110512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436111" y="16569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168142</xdr:rowOff>
    </xdr:from>
    <xdr:to>
      <xdr:col>67</xdr:col>
      <xdr:colOff>101600</xdr:colOff>
      <xdr:row>98</xdr:row>
      <xdr:rowOff>98292</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2763500" y="1679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114819</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547111" y="1657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39728</xdr:rowOff>
    </xdr:from>
    <xdr:to>
      <xdr:col>85</xdr:col>
      <xdr:colOff>177800</xdr:colOff>
      <xdr:row>98</xdr:row>
      <xdr:rowOff>141328</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6268700" y="1684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126105</xdr:rowOff>
    </xdr:from>
    <xdr:ext cx="534377" cy="259045"/>
    <xdr:sp macro="" textlink="">
      <xdr:nvSpPr>
        <xdr:cNvPr id="697" name="積立金該当値テキスト">
          <a:extLst>
            <a:ext uri="{FF2B5EF4-FFF2-40B4-BE49-F238E27FC236}">
              <a16:creationId xmlns:a16="http://schemas.microsoft.com/office/drawing/2014/main" id="{00000000-0008-0000-0600-0000B9020000}"/>
            </a:ext>
          </a:extLst>
        </xdr:cNvPr>
        <xdr:cNvSpPr txBox="1"/>
      </xdr:nvSpPr>
      <xdr:spPr>
        <a:xfrm>
          <a:off x="16370300" y="1675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28215</xdr:rowOff>
    </xdr:from>
    <xdr:to>
      <xdr:col>81</xdr:col>
      <xdr:colOff>101600</xdr:colOff>
      <xdr:row>98</xdr:row>
      <xdr:rowOff>129815</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5430500" y="1683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120942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14111" y="169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33981</xdr:rowOff>
    </xdr:from>
    <xdr:to>
      <xdr:col>76</xdr:col>
      <xdr:colOff>165100</xdr:colOff>
      <xdr:row>98</xdr:row>
      <xdr:rowOff>135581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4541500" y="1683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126708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325111" y="1692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67801</xdr:rowOff>
    </xdr:from>
    <xdr:to>
      <xdr:col>72</xdr:col>
      <xdr:colOff>38100</xdr:colOff>
      <xdr:row>98</xdr:row>
      <xdr:rowOff>169401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3652500" y="1686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160528</xdr:rowOff>
    </xdr:from>
    <xdr:ext cx="469744"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68428" y="16962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43422</xdr:rowOff>
    </xdr:from>
    <xdr:to>
      <xdr:col>67</xdr:col>
      <xdr:colOff>101600</xdr:colOff>
      <xdr:row>98</xdr:row>
      <xdr:rowOff>145022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2763500" y="16845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136149</xdr:rowOff>
    </xdr:from>
    <xdr:ext cx="469744"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79428" y="16938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6" name="投資及び出資金グラフ枠">
          <a:extLst>
            <a:ext uri="{FF2B5EF4-FFF2-40B4-BE49-F238E27FC236}">
              <a16:creationId xmlns:a16="http://schemas.microsoft.com/office/drawing/2014/main" id="{00000000-0008-0000-0600-0000D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99832</xdr:rowOff>
    </xdr:from>
    <xdr:to>
      <xdr:col>116</xdr:col>
      <xdr:colOff>62864</xdr:colOff>
      <xdr:row>38</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flipV="1">
          <a:off x="22159595" y="5586232"/>
          <a:ext cx="1269" cy="1068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8" name="投資及び出資金最小値テキスト">
          <a:extLst>
            <a:ext uri="{FF2B5EF4-FFF2-40B4-BE49-F238E27FC236}">
              <a16:creationId xmlns:a16="http://schemas.microsoft.com/office/drawing/2014/main" id="{00000000-0008-0000-0600-0000D8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46509</xdr:rowOff>
    </xdr:from>
    <xdr:ext cx="534377" cy="259045"/>
    <xdr:sp macro="" textlink="">
      <xdr:nvSpPr>
        <xdr:cNvPr id="730" name="投資及び出資金最大値テキスト">
          <a:extLst>
            <a:ext uri="{FF2B5EF4-FFF2-40B4-BE49-F238E27FC236}">
              <a16:creationId xmlns:a16="http://schemas.microsoft.com/office/drawing/2014/main" id="{00000000-0008-0000-0600-0000DA020000}"/>
            </a:ext>
          </a:extLst>
        </xdr:cNvPr>
        <xdr:cNvSpPr txBox="1"/>
      </xdr:nvSpPr>
      <xdr:spPr>
        <a:xfrm>
          <a:off x="22212300" y="536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99832</xdr:rowOff>
    </xdr:from>
    <xdr:to>
      <xdr:col>116</xdr:col>
      <xdr:colOff>152400</xdr:colOff>
      <xdr:row>32</xdr:row>
      <xdr:rowOff>99832</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5586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167327</xdr:rowOff>
    </xdr:from>
    <xdr:ext cx="469744" cy="259045"/>
    <xdr:sp macro="" textlink="">
      <xdr:nvSpPr>
        <xdr:cNvPr id="733" name="投資及び出資金平均値テキスト">
          <a:extLst>
            <a:ext uri="{FF2B5EF4-FFF2-40B4-BE49-F238E27FC236}">
              <a16:creationId xmlns:a16="http://schemas.microsoft.com/office/drawing/2014/main" id="{00000000-0008-0000-0600-0000DD020000}"/>
            </a:ext>
          </a:extLst>
        </xdr:cNvPr>
        <xdr:cNvSpPr txBox="1"/>
      </xdr:nvSpPr>
      <xdr:spPr>
        <a:xfrm>
          <a:off x="22212300" y="6339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144450</xdr:rowOff>
    </xdr:from>
    <xdr:to>
      <xdr:col>116</xdr:col>
      <xdr:colOff>114300</xdr:colOff>
      <xdr:row>38</xdr:row>
      <xdr:rowOff>74600</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2110700" y="64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133573</xdr:rowOff>
    </xdr:from>
    <xdr:to>
      <xdr:col>111</xdr:col>
      <xdr:colOff>177800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0434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152039</xdr:rowOff>
    </xdr:from>
    <xdr:to>
      <xdr:col>112</xdr:col>
      <xdr:colOff>38100</xdr:colOff>
      <xdr:row>38</xdr:row>
      <xdr:rowOff>82189</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1272500" y="6495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98716</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1088428" y="627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133573</xdr:rowOff>
    </xdr:from>
    <xdr:to>
      <xdr:col>107</xdr:col>
      <xdr:colOff>50800</xdr:colOff>
      <xdr:row>38</xdr:row>
      <xdr:rowOff>139700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19545300" y="6648673"/>
          <a:ext cx="889000" cy="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161183</xdr:rowOff>
    </xdr:from>
    <xdr:to>
      <xdr:col>107</xdr:col>
      <xdr:colOff>101600</xdr:colOff>
      <xdr:row>38</xdr:row>
      <xdr:rowOff>91333</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0383500" y="650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107860</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199428" y="628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138146</xdr:rowOff>
    </xdr:from>
    <xdr:to>
      <xdr:col>102</xdr:col>
      <xdr:colOff>114300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656300" y="6653246"/>
          <a:ext cx="889000" cy="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171287</xdr:rowOff>
    </xdr:from>
    <xdr:to>
      <xdr:col>102</xdr:col>
      <xdr:colOff>165100</xdr:colOff>
      <xdr:row>38</xdr:row>
      <xdr:rowOff>101437</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9494500" y="6514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117965</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10428" y="629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10993</xdr:rowOff>
    </xdr:from>
    <xdr:to>
      <xdr:col>98</xdr:col>
      <xdr:colOff>38100</xdr:colOff>
      <xdr:row>38</xdr:row>
      <xdr:rowOff>112593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8605500" y="6526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129120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8421428" y="6301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2" name="投資及び出資金該当値テキスト">
          <a:extLst>
            <a:ext uri="{FF2B5EF4-FFF2-40B4-BE49-F238E27FC236}">
              <a16:creationId xmlns:a16="http://schemas.microsoft.com/office/drawing/2014/main" id="{00000000-0008-0000-0600-0000F0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82773</xdr:rowOff>
    </xdr:from>
    <xdr:to>
      <xdr:col>107</xdr:col>
      <xdr:colOff>101600</xdr:colOff>
      <xdr:row>39</xdr:row>
      <xdr:rowOff>12923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0383500" y="659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4050</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6906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87346</xdr:rowOff>
    </xdr:from>
    <xdr:to>
      <xdr:col>98</xdr:col>
      <xdr:colOff>38100</xdr:colOff>
      <xdr:row>39</xdr:row>
      <xdr:rowOff>17496</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8605500" y="66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8623</xdr:rowOff>
    </xdr:from>
    <xdr:ext cx="313932"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99333" y="669517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147505</xdr:rowOff>
    </xdr:from>
    <xdr:to>
      <xdr:col>116</xdr:col>
      <xdr:colOff>62864</xdr:colOff>
      <xdr:row>59</xdr:row>
      <xdr:rowOff>98878</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720005"/>
          <a:ext cx="1269" cy="1494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94182</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9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147505</xdr:rowOff>
    </xdr:from>
    <xdr:to>
      <xdr:col>116</xdr:col>
      <xdr:colOff>152400</xdr:colOff>
      <xdr:row>50</xdr:row>
      <xdr:rowOff>147505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720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74941</xdr:rowOff>
    </xdr:from>
    <xdr:to>
      <xdr:col>116</xdr:col>
      <xdr:colOff>63500</xdr:colOff>
      <xdr:row>57</xdr:row>
      <xdr:rowOff>84771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847591"/>
          <a:ext cx="8382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19158</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96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40731</xdr:rowOff>
    </xdr:from>
    <xdr:to>
      <xdr:col>116</xdr:col>
      <xdr:colOff>114300</xdr:colOff>
      <xdr:row>58</xdr:row>
      <xdr:rowOff>142331</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8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84771</xdr:rowOff>
    </xdr:from>
    <xdr:to>
      <xdr:col>111</xdr:col>
      <xdr:colOff>177800</xdr:colOff>
      <xdr:row>57</xdr:row>
      <xdr:rowOff>94600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0434300" y="9857421"/>
          <a:ext cx="889000" cy="9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37073</xdr:rowOff>
    </xdr:from>
    <xdr:to>
      <xdr:col>112</xdr:col>
      <xdr:colOff>38100</xdr:colOff>
      <xdr:row>58</xdr:row>
      <xdr:rowOff>138673</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981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129800</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10073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94600</xdr:rowOff>
    </xdr:from>
    <xdr:to>
      <xdr:col>107</xdr:col>
      <xdr:colOff>50800</xdr:colOff>
      <xdr:row>57</xdr:row>
      <xdr:rowOff>102243</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867250"/>
          <a:ext cx="889000" cy="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43800</xdr:rowOff>
    </xdr:from>
    <xdr:to>
      <xdr:col>107</xdr:col>
      <xdr:colOff>101600</xdr:colOff>
      <xdr:row>58</xdr:row>
      <xdr:rowOff>145400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98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136527</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10080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102243</xdr:rowOff>
    </xdr:from>
    <xdr:to>
      <xdr:col>102</xdr:col>
      <xdr:colOff>114300</xdr:colOff>
      <xdr:row>57</xdr:row>
      <xdr:rowOff>109362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8656300" y="9874893"/>
          <a:ext cx="889000" cy="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30574</xdr:rowOff>
    </xdr:from>
    <xdr:to>
      <xdr:col>102</xdr:col>
      <xdr:colOff>165100</xdr:colOff>
      <xdr:row>58</xdr:row>
      <xdr:rowOff>132174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123301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310428" y="10067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4155</xdr:rowOff>
    </xdr:from>
    <xdr:to>
      <xdr:col>98</xdr:col>
      <xdr:colOff>38100</xdr:colOff>
      <xdr:row>58</xdr:row>
      <xdr:rowOff>105755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96882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421428"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24141</xdr:rowOff>
    </xdr:from>
    <xdr:to>
      <xdr:col>116</xdr:col>
      <xdr:colOff>114300</xdr:colOff>
      <xdr:row>57</xdr:row>
      <xdr:rowOff>125741</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79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47018</xdr:rowOff>
    </xdr:from>
    <xdr:ext cx="534377"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6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33971</xdr:rowOff>
    </xdr:from>
    <xdr:to>
      <xdr:col>112</xdr:col>
      <xdr:colOff>38100</xdr:colOff>
      <xdr:row>57</xdr:row>
      <xdr:rowOff>135571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0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152098</xdr:rowOff>
    </xdr:from>
    <xdr:ext cx="534377"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56111" y="958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43800</xdr:rowOff>
    </xdr:from>
    <xdr:to>
      <xdr:col>107</xdr:col>
      <xdr:colOff>101600</xdr:colOff>
      <xdr:row>57</xdr:row>
      <xdr:rowOff>145400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1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161927</xdr:rowOff>
    </xdr:from>
    <xdr:ext cx="534377"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67111" y="95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51443</xdr:rowOff>
    </xdr:from>
    <xdr:to>
      <xdr:col>102</xdr:col>
      <xdr:colOff>165100</xdr:colOff>
      <xdr:row>57</xdr:row>
      <xdr:rowOff>153043</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24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169570</xdr:rowOff>
    </xdr:from>
    <xdr:ext cx="534377"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278111" y="959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58562</xdr:rowOff>
    </xdr:from>
    <xdr:to>
      <xdr:col>98</xdr:col>
      <xdr:colOff>38100</xdr:colOff>
      <xdr:row>57</xdr:row>
      <xdr:rowOff>160162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3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5239</xdr:rowOff>
    </xdr:from>
    <xdr:ext cx="534377"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389111" y="960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150689</xdr:rowOff>
    </xdr:from>
    <xdr:to>
      <xdr:col>116</xdr:col>
      <xdr:colOff>62864</xdr:colOff>
      <xdr:row>79</xdr:row>
      <xdr:rowOff>2752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1980739"/>
          <a:ext cx="1269" cy="156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6579</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551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2752</xdr:rowOff>
    </xdr:from>
    <xdr:to>
      <xdr:col>116</xdr:col>
      <xdr:colOff>152400</xdr:colOff>
      <xdr:row>79</xdr:row>
      <xdr:rowOff>2752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54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97366</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755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150689</xdr:rowOff>
    </xdr:from>
    <xdr:to>
      <xdr:col>116</xdr:col>
      <xdr:colOff>152400</xdr:colOff>
      <xdr:row>69</xdr:row>
      <xdr:rowOff>150689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198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65242</xdr:rowOff>
    </xdr:from>
    <xdr:to>
      <xdr:col>116</xdr:col>
      <xdr:colOff>63500</xdr:colOff>
      <xdr:row>75</xdr:row>
      <xdr:rowOff>120351</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1323300" y="12923992"/>
          <a:ext cx="838200" cy="5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44500</xdr:rowOff>
    </xdr:from>
    <xdr:ext cx="534377"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03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66073</xdr:rowOff>
    </xdr:from>
    <xdr:to>
      <xdr:col>116</xdr:col>
      <xdr:colOff>114300</xdr:colOff>
      <xdr:row>75</xdr:row>
      <xdr:rowOff>167673</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120351</xdr:rowOff>
    </xdr:from>
    <xdr:to>
      <xdr:col>111</xdr:col>
      <xdr:colOff>177800</xdr:colOff>
      <xdr:row>75</xdr:row>
      <xdr:rowOff>121118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979101"/>
          <a:ext cx="889000" cy="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44715</xdr:rowOff>
    </xdr:from>
    <xdr:to>
      <xdr:col>112</xdr:col>
      <xdr:colOff>38100</xdr:colOff>
      <xdr:row>75</xdr:row>
      <xdr:rowOff>146315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162842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56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67920</xdr:rowOff>
    </xdr:from>
    <xdr:to>
      <xdr:col>107</xdr:col>
      <xdr:colOff>50800</xdr:colOff>
      <xdr:row>75</xdr:row>
      <xdr:rowOff>121118</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26670"/>
          <a:ext cx="889000" cy="5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29480</xdr:rowOff>
    </xdr:from>
    <xdr:to>
      <xdr:col>107</xdr:col>
      <xdr:colOff>101600</xdr:colOff>
      <xdr:row>75</xdr:row>
      <xdr:rowOff>131080</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147607</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67111" y="12663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45354</xdr:rowOff>
    </xdr:from>
    <xdr:to>
      <xdr:col>102</xdr:col>
      <xdr:colOff>114300</xdr:colOff>
      <xdr:row>75</xdr:row>
      <xdr:rowOff>67920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904104"/>
          <a:ext cx="889000" cy="22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14197</xdr:rowOff>
    </xdr:from>
    <xdr:to>
      <xdr:col>102</xdr:col>
      <xdr:colOff>165100</xdr:colOff>
      <xdr:row>75</xdr:row>
      <xdr:rowOff>115797</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132324</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26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35620</xdr:rowOff>
    </xdr:from>
    <xdr:to>
      <xdr:col>98</xdr:col>
      <xdr:colOff>38100</xdr:colOff>
      <xdr:row>75</xdr:row>
      <xdr:rowOff>137220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128347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14442</xdr:rowOff>
    </xdr:from>
    <xdr:to>
      <xdr:col>116</xdr:col>
      <xdr:colOff>114300</xdr:colOff>
      <xdr:row>75</xdr:row>
      <xdr:rowOff>116042</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7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37319</xdr:rowOff>
    </xdr:from>
    <xdr:ext cx="534377"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72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69551</xdr:rowOff>
    </xdr:from>
    <xdr:to>
      <xdr:col>112</xdr:col>
      <xdr:colOff>38100</xdr:colOff>
      <xdr:row>75</xdr:row>
      <xdr:rowOff>171151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92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162278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56111" y="13021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70318</xdr:rowOff>
    </xdr:from>
    <xdr:to>
      <xdr:col>107</xdr:col>
      <xdr:colOff>101600</xdr:colOff>
      <xdr:row>76</xdr:row>
      <xdr:rowOff>468</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163045</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67111" y="1302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17120</xdr:rowOff>
    </xdr:from>
    <xdr:to>
      <xdr:col>102</xdr:col>
      <xdr:colOff>165100</xdr:colOff>
      <xdr:row>75</xdr:row>
      <xdr:rowOff>118720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8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109847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78111" y="1296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166004</xdr:rowOff>
    </xdr:from>
    <xdr:to>
      <xdr:col>98</xdr:col>
      <xdr:colOff>38100</xdr:colOff>
      <xdr:row>75</xdr:row>
      <xdr:rowOff>96154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112681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89111" y="126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a:extLst>
            <a:ext uri="{FF2B5EF4-FFF2-40B4-BE49-F238E27FC236}">
              <a16:creationId xmlns:a16="http://schemas.microsoft.com/office/drawing/2014/main" id="{00000000-0008-0000-0600-000086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93345</xdr:rowOff>
    </xdr:from>
    <xdr:to>
      <xdr:col>116</xdr:col>
      <xdr:colOff>62864</xdr:colOff>
      <xdr:row>99</xdr:row>
      <xdr:rowOff>44450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flipV="1">
          <a:off x="22159595" y="15523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90949</xdr:rowOff>
    </xdr:from>
    <xdr:ext cx="249299" cy="259045"/>
    <xdr:sp macro="" textlink="">
      <xdr:nvSpPr>
        <xdr:cNvPr id="904" name="前年度繰上充用金最小値テキスト">
          <a:extLst>
            <a:ext uri="{FF2B5EF4-FFF2-40B4-BE49-F238E27FC236}">
              <a16:creationId xmlns:a16="http://schemas.microsoft.com/office/drawing/2014/main" id="{00000000-0008-0000-0600-000088030000}"/>
            </a:ext>
          </a:extLst>
        </xdr:cNvPr>
        <xdr:cNvSpPr txBox="1"/>
      </xdr:nvSpPr>
      <xdr:spPr>
        <a:xfrm>
          <a:off x="22212300" y="17064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40022</xdr:rowOff>
    </xdr:from>
    <xdr:ext cx="534377" cy="259045"/>
    <xdr:sp macro="" textlink="">
      <xdr:nvSpPr>
        <xdr:cNvPr id="906" name="前年度繰上充用金最大値テキスト">
          <a:extLst>
            <a:ext uri="{FF2B5EF4-FFF2-40B4-BE49-F238E27FC236}">
              <a16:creationId xmlns:a16="http://schemas.microsoft.com/office/drawing/2014/main" id="{00000000-0008-0000-0600-00008A030000}"/>
            </a:ext>
          </a:extLst>
        </xdr:cNvPr>
        <xdr:cNvSpPr txBox="1"/>
      </xdr:nvSpPr>
      <xdr:spPr>
        <a:xfrm>
          <a:off x="22212300" y="1529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93345</xdr:rowOff>
    </xdr:from>
    <xdr:to>
      <xdr:col>116</xdr:col>
      <xdr:colOff>152400</xdr:colOff>
      <xdr:row>90</xdr:row>
      <xdr:rowOff>93345</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552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8399</xdr:rowOff>
    </xdr:from>
    <xdr:ext cx="313932" cy="259045"/>
    <xdr:sp macro="" textlink="">
      <xdr:nvSpPr>
        <xdr:cNvPr id="909" name="前年度繰上充用金平均値テキスト">
          <a:extLst>
            <a:ext uri="{FF2B5EF4-FFF2-40B4-BE49-F238E27FC236}">
              <a16:creationId xmlns:a16="http://schemas.microsoft.com/office/drawing/2014/main" id="{00000000-0008-0000-0600-00008D030000}"/>
            </a:ext>
          </a:extLst>
        </xdr:cNvPr>
        <xdr:cNvSpPr txBox="1"/>
      </xdr:nvSpPr>
      <xdr:spPr>
        <a:xfrm>
          <a:off x="22212300" y="16810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156972</xdr:rowOff>
    </xdr:from>
    <xdr:to>
      <xdr:col>116</xdr:col>
      <xdr:colOff>114300</xdr:colOff>
      <xdr:row>99</xdr:row>
      <xdr:rowOff>87122</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2110700" y="1695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156718</xdr:rowOff>
    </xdr:from>
    <xdr:to>
      <xdr:col>112</xdr:col>
      <xdr:colOff>38100</xdr:colOff>
      <xdr:row>99</xdr:row>
      <xdr:rowOff>86868</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12725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103395</xdr:rowOff>
    </xdr:from>
    <xdr:ext cx="313932"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1166333" y="16734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157353</xdr:rowOff>
    </xdr:from>
    <xdr:to>
      <xdr:col>107</xdr:col>
      <xdr:colOff>101600</xdr:colOff>
      <xdr:row>99</xdr:row>
      <xdr:rowOff>87503</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0383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104030</xdr:rowOff>
    </xdr:from>
    <xdr:ext cx="313932"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77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7" name="直線コネクタ 916">
          <a:extLst>
            <a:ext uri="{FF2B5EF4-FFF2-40B4-BE49-F238E27FC236}">
              <a16:creationId xmlns:a16="http://schemas.microsoft.com/office/drawing/2014/main" id="{00000000-0008-0000-0600-000095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158114</xdr:rowOff>
    </xdr:from>
    <xdr:to>
      <xdr:col>102</xdr:col>
      <xdr:colOff>165100</xdr:colOff>
      <xdr:row>99</xdr:row>
      <xdr:rowOff>88264</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9494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104791</xdr:rowOff>
    </xdr:from>
    <xdr:ext cx="313932"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88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157862</xdr:rowOff>
    </xdr:from>
    <xdr:to>
      <xdr:col>98</xdr:col>
      <xdr:colOff>38100</xdr:colOff>
      <xdr:row>99</xdr:row>
      <xdr:rowOff>88012</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8605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104539</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8499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135399</xdr:rowOff>
    </xdr:from>
    <xdr:ext cx="249299" cy="259045"/>
    <xdr:sp macro="" textlink="">
      <xdr:nvSpPr>
        <xdr:cNvPr id="928" name="前年度繰上充用金該当値テキスト">
          <a:extLst>
            <a:ext uri="{FF2B5EF4-FFF2-40B4-BE49-F238E27FC236}">
              <a16:creationId xmlns:a16="http://schemas.microsoft.com/office/drawing/2014/main" id="{00000000-0008-0000-0600-0000A0030000}"/>
            </a:ext>
          </a:extLst>
        </xdr:cNvPr>
        <xdr:cNvSpPr txBox="1"/>
      </xdr:nvSpPr>
      <xdr:spPr>
        <a:xfrm>
          <a:off x="22212300" y="16937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歳出決算総額は、住民一人</a:t>
          </a:r>
          <a:r>
            <a:rPr kumimoji="1" lang="ja-JP" altLang="en-US" sz="1300">
              <a:solidFill>
                <a:schemeClr val="tx1"/>
              </a:solidFill>
              <a:latin typeface="ＭＳ Ｐゴシック" panose="020B0600070205080204" pitchFamily="50" charset="-128"/>
              <a:ea typeface="ＭＳ Ｐゴシック" panose="020B0600070205080204" pitchFamily="50" charset="-128"/>
            </a:rPr>
            <a:t>当たり</a:t>
          </a:r>
          <a:r>
            <a:rPr kumimoji="1" lang="en-US" altLang="ja-JP" sz="1300">
              <a:solidFill>
                <a:schemeClr val="tx1"/>
              </a:solidFill>
              <a:latin typeface="ＭＳ Ｐゴシック" panose="020B0600070205080204" pitchFamily="50" charset="-128"/>
              <a:ea typeface="ＭＳ Ｐゴシック" panose="020B0600070205080204" pitchFamily="50" charset="-128"/>
            </a:rPr>
            <a:t>560,888</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円と</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なっている。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補助費等では、住民一人当たり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109,134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増加し類似団体平均を上回っている。これは病院や下水道などの公営企業会計に対する負担金・補助金が大きいことに加え、プレミアム付き商品券事業の実施が増加要因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普通建設事業費では、住民一人当たり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28,472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円となっており、前年度よりも減少し類似団体内で下位から</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2</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番目の水準である。これは、地方債発行抑制の取組などにより、新規整備が減少したことが要因である。</a:t>
          </a:r>
        </a:p>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物件費では、住民一人当たり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70,804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円となっており、類似団体平均を下回っているが前年度よりも増加している。これは、ふるさと納税の増により、返礼業務に係る委託料が増加したことが要因である。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扶助費では、住民一人当たり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108,887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円となっており、前年度よりも増加し類似団体平均を上回っている。これは幼児教育・保育の無償化により、施設への負担金等が増加したことが要因である。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秋田県男鹿市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26,886
26,836
241.09
15,472,966
15,080,027
391,575
10,110,377
14,370,854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70.3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129603</xdr:rowOff>
    </xdr:from>
    <xdr:to>
      <xdr:col>24</xdr:col>
      <xdr:colOff>62865</xdr:colOff>
      <xdr:row>37</xdr:row>
      <xdr:rowOff>157226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01653"/>
          <a:ext cx="1270" cy="1399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161053</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157226</xdr:rowOff>
    </xdr:from>
    <xdr:to>
      <xdr:col>24</xdr:col>
      <xdr:colOff>152400</xdr:colOff>
      <xdr:row>37</xdr:row>
      <xdr:rowOff>157226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76280</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876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129603</xdr:rowOff>
    </xdr:from>
    <xdr:to>
      <xdr:col>24</xdr:col>
      <xdr:colOff>152400</xdr:colOff>
      <xdr:row>29</xdr:row>
      <xdr:rowOff>129603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01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65215</xdr:rowOff>
    </xdr:from>
    <xdr:to>
      <xdr:col>24</xdr:col>
      <xdr:colOff>63500</xdr:colOff>
      <xdr:row>34</xdr:row>
      <xdr:rowOff>66929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894515"/>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64660</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54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86233</xdr:rowOff>
    </xdr:from>
    <xdr:to>
      <xdr:col>24</xdr:col>
      <xdr:colOff>114300</xdr:colOff>
      <xdr:row>36</xdr:row>
      <xdr:rowOff>16383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22352</xdr:rowOff>
    </xdr:from>
    <xdr:to>
      <xdr:col>19</xdr:col>
      <xdr:colOff>177800</xdr:colOff>
      <xdr:row>34</xdr:row>
      <xdr:rowOff>65215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851652"/>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81280</xdr:rowOff>
    </xdr:from>
    <xdr:to>
      <xdr:col>20</xdr:col>
      <xdr:colOff>38100</xdr:colOff>
      <xdr:row>36</xdr:row>
      <xdr:rowOff>11430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2557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7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159512</xdr:rowOff>
    </xdr:from>
    <xdr:to>
      <xdr:col>15</xdr:col>
      <xdr:colOff>50800</xdr:colOff>
      <xdr:row>34</xdr:row>
      <xdr:rowOff>22352</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17362"/>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86614</xdr:rowOff>
    </xdr:from>
    <xdr:to>
      <xdr:col>15</xdr:col>
      <xdr:colOff>101600</xdr:colOff>
      <xdr:row>36</xdr:row>
      <xdr:rowOff>16764</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7891</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29782</xdr:rowOff>
    </xdr:from>
    <xdr:to>
      <xdr:col>10</xdr:col>
      <xdr:colOff>114300</xdr:colOff>
      <xdr:row>33</xdr:row>
      <xdr:rowOff>159512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687632"/>
          <a:ext cx="889000" cy="129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92520</xdr:rowOff>
    </xdr:from>
    <xdr:to>
      <xdr:col>10</xdr:col>
      <xdr:colOff>165100</xdr:colOff>
      <xdr:row>36</xdr:row>
      <xdr:rowOff>22670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13797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6985</xdr:rowOff>
    </xdr:from>
    <xdr:to>
      <xdr:col>6</xdr:col>
      <xdr:colOff>38100</xdr:colOff>
      <xdr:row>35</xdr:row>
      <xdr:rowOff>108585</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99712</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16129</xdr:rowOff>
    </xdr:from>
    <xdr:to>
      <xdr:col>24</xdr:col>
      <xdr:colOff>114300</xdr:colOff>
      <xdr:row>34</xdr:row>
      <xdr:rowOff>117729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4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39006</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96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14415</xdr:rowOff>
    </xdr:from>
    <xdr:to>
      <xdr:col>20</xdr:col>
      <xdr:colOff>38100</xdr:colOff>
      <xdr:row>34</xdr:row>
      <xdr:rowOff>116015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43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132542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1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143002</xdr:rowOff>
    </xdr:from>
    <xdr:to>
      <xdr:col>15</xdr:col>
      <xdr:colOff>101600</xdr:colOff>
      <xdr:row>34</xdr:row>
      <xdr:rowOff>73152</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89679</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76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108712</xdr:rowOff>
    </xdr:from>
    <xdr:to>
      <xdr:col>10</xdr:col>
      <xdr:colOff>165100</xdr:colOff>
      <xdr:row>34</xdr:row>
      <xdr:rowOff>38862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55389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41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150432</xdr:rowOff>
    </xdr:from>
    <xdr:to>
      <xdr:col>6</xdr:col>
      <xdr:colOff>38100</xdr:colOff>
      <xdr:row>33</xdr:row>
      <xdr:rowOff>80582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63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97109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412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150213</xdr:rowOff>
    </xdr:from>
    <xdr:to>
      <xdr:col>24</xdr:col>
      <xdr:colOff>62865</xdr:colOff>
      <xdr:row>58</xdr:row>
      <xdr:rowOff>151855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22713"/>
          <a:ext cx="1270" cy="137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155682</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9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151855</xdr:rowOff>
    </xdr:from>
    <xdr:to>
      <xdr:col>24</xdr:col>
      <xdr:colOff>152400</xdr:colOff>
      <xdr:row>58</xdr:row>
      <xdr:rowOff>151855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9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96890</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456,781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150213</xdr:rowOff>
    </xdr:from>
    <xdr:to>
      <xdr:col>24</xdr:col>
      <xdr:colOff>152400</xdr:colOff>
      <xdr:row>50</xdr:row>
      <xdr:rowOff>150213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22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13307</xdr:rowOff>
    </xdr:from>
    <xdr:to>
      <xdr:col>24</xdr:col>
      <xdr:colOff>63500</xdr:colOff>
      <xdr:row>58</xdr:row>
      <xdr:rowOff>27320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57407"/>
          <a:ext cx="838200" cy="1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82069</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832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59192</xdr:rowOff>
    </xdr:from>
    <xdr:to>
      <xdr:col>24</xdr:col>
      <xdr:colOff>114300</xdr:colOff>
      <xdr:row>57</xdr:row>
      <xdr:rowOff>160792</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17167</xdr:rowOff>
    </xdr:from>
    <xdr:to>
      <xdr:col>19</xdr:col>
      <xdr:colOff>177800</xdr:colOff>
      <xdr:row>58</xdr:row>
      <xdr:rowOff>27320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9961267"/>
          <a:ext cx="889000" cy="10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99233</xdr:rowOff>
    </xdr:from>
    <xdr:to>
      <xdr:col>20</xdr:col>
      <xdr:colOff>38100</xdr:colOff>
      <xdr:row>58</xdr:row>
      <xdr:rowOff>29383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7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45910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64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17167</xdr:rowOff>
    </xdr:from>
    <xdr:to>
      <xdr:col>15</xdr:col>
      <xdr:colOff>50800</xdr:colOff>
      <xdr:row>58</xdr:row>
      <xdr:rowOff>61274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9961267"/>
          <a:ext cx="889000" cy="4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101526</xdr:rowOff>
    </xdr:from>
    <xdr:to>
      <xdr:col>15</xdr:col>
      <xdr:colOff>101600</xdr:colOff>
      <xdr:row>58</xdr:row>
      <xdr:rowOff>31676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8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48203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64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14405</xdr:rowOff>
    </xdr:from>
    <xdr:to>
      <xdr:col>10</xdr:col>
      <xdr:colOff>114300</xdr:colOff>
      <xdr:row>58</xdr:row>
      <xdr:rowOff>61274</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958505"/>
          <a:ext cx="889000" cy="4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111897</xdr:rowOff>
    </xdr:from>
    <xdr:to>
      <xdr:col>10</xdr:col>
      <xdr:colOff>165100</xdr:colOff>
      <xdr:row>58</xdr:row>
      <xdr:rowOff>42047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58574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59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121469</xdr:rowOff>
    </xdr:from>
    <xdr:to>
      <xdr:col>6</xdr:col>
      <xdr:colOff>38100</xdr:colOff>
      <xdr:row>58</xdr:row>
      <xdr:rowOff>51619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89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68146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66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133957</xdr:rowOff>
    </xdr:from>
    <xdr:to>
      <xdr:col>24</xdr:col>
      <xdr:colOff>114300</xdr:colOff>
      <xdr:row>58</xdr:row>
      <xdr:rowOff>64107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0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112384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147970</xdr:rowOff>
    </xdr:from>
    <xdr:to>
      <xdr:col>20</xdr:col>
      <xdr:colOff>38100</xdr:colOff>
      <xdr:row>58</xdr:row>
      <xdr:rowOff>78120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69247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1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137817</xdr:rowOff>
    </xdr:from>
    <xdr:to>
      <xdr:col>15</xdr:col>
      <xdr:colOff>101600</xdr:colOff>
      <xdr:row>58</xdr:row>
      <xdr:rowOff>67967</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1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59094</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0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10474</xdr:rowOff>
    </xdr:from>
    <xdr:to>
      <xdr:col>10</xdr:col>
      <xdr:colOff>165100</xdr:colOff>
      <xdr:row>58</xdr:row>
      <xdr:rowOff>112074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103201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47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135055</xdr:rowOff>
    </xdr:from>
    <xdr:to>
      <xdr:col>6</xdr:col>
      <xdr:colOff>38100</xdr:colOff>
      <xdr:row>58</xdr:row>
      <xdr:rowOff>65205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0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56332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0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121511</xdr:rowOff>
    </xdr:from>
    <xdr:to>
      <xdr:col>24</xdr:col>
      <xdr:colOff>62865</xdr:colOff>
      <xdr:row>78</xdr:row>
      <xdr:rowOff>74023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51561"/>
          <a:ext cx="1270" cy="1495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77850</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74023</xdr:rowOff>
    </xdr:from>
    <xdr:to>
      <xdr:col>24</xdr:col>
      <xdr:colOff>152400</xdr:colOff>
      <xdr:row>78</xdr:row>
      <xdr:rowOff>74023</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4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68188</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26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314,887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121511</xdr:rowOff>
    </xdr:from>
    <xdr:to>
      <xdr:col>24</xdr:col>
      <xdr:colOff>152400</xdr:colOff>
      <xdr:row>69</xdr:row>
      <xdr:rowOff>121511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7806</xdr:rowOff>
    </xdr:from>
    <xdr:to>
      <xdr:col>24</xdr:col>
      <xdr:colOff>63500</xdr:colOff>
      <xdr:row>75</xdr:row>
      <xdr:rowOff>77772</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866556"/>
          <a:ext cx="838200" cy="6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6207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8649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27780</xdr:rowOff>
    </xdr:from>
    <xdr:to>
      <xdr:col>24</xdr:col>
      <xdr:colOff>114300</xdr:colOff>
      <xdr:row>75</xdr:row>
      <xdr:rowOff>129380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88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36061</xdr:rowOff>
    </xdr:from>
    <xdr:to>
      <xdr:col>19</xdr:col>
      <xdr:colOff>177800</xdr:colOff>
      <xdr:row>75</xdr:row>
      <xdr:rowOff>77772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894811"/>
          <a:ext cx="889000" cy="4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66360</xdr:rowOff>
    </xdr:from>
    <xdr:to>
      <xdr:col>20</xdr:col>
      <xdr:colOff>38100</xdr:colOff>
      <xdr:row>75</xdr:row>
      <xdr:rowOff>167960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159087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7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10267</xdr:rowOff>
    </xdr:from>
    <xdr:to>
      <xdr:col>15</xdr:col>
      <xdr:colOff>50800</xdr:colOff>
      <xdr:row>75</xdr:row>
      <xdr:rowOff>36061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869017"/>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82682</xdr:rowOff>
    </xdr:from>
    <xdr:to>
      <xdr:col>15</xdr:col>
      <xdr:colOff>101600</xdr:colOff>
      <xdr:row>76</xdr:row>
      <xdr:rowOff>12832</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3959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10267</xdr:rowOff>
    </xdr:from>
    <xdr:to>
      <xdr:col>10</xdr:col>
      <xdr:colOff>114300</xdr:colOff>
      <xdr:row>75</xdr:row>
      <xdr:rowOff>99062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869017"/>
          <a:ext cx="889000" cy="88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93266</xdr:rowOff>
    </xdr:from>
    <xdr:to>
      <xdr:col>10</xdr:col>
      <xdr:colOff>165100</xdr:colOff>
      <xdr:row>76</xdr:row>
      <xdr:rowOff>23416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14543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157846</xdr:rowOff>
    </xdr:from>
    <xdr:to>
      <xdr:col>6</xdr:col>
      <xdr:colOff>38100</xdr:colOff>
      <xdr:row>76</xdr:row>
      <xdr:rowOff>87996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79123</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128456</xdr:rowOff>
    </xdr:from>
    <xdr:to>
      <xdr:col>24</xdr:col>
      <xdr:colOff>114300</xdr:colOff>
      <xdr:row>75</xdr:row>
      <xdr:rowOff>58606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815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151333</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66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26972</xdr:rowOff>
    </xdr:from>
    <xdr:to>
      <xdr:col>20</xdr:col>
      <xdr:colOff>38100</xdr:colOff>
      <xdr:row>75</xdr:row>
      <xdr:rowOff>128572</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88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145099</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66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156711</xdr:rowOff>
    </xdr:from>
    <xdr:to>
      <xdr:col>15</xdr:col>
      <xdr:colOff>101600</xdr:colOff>
      <xdr:row>75</xdr:row>
      <xdr:rowOff>86861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4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103388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61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130917</xdr:rowOff>
    </xdr:from>
    <xdr:to>
      <xdr:col>10</xdr:col>
      <xdr:colOff>165100</xdr:colOff>
      <xdr:row>75</xdr:row>
      <xdr:rowOff>61067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8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77594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593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48262</xdr:rowOff>
    </xdr:from>
    <xdr:to>
      <xdr:col>6</xdr:col>
      <xdr:colOff>38100</xdr:colOff>
      <xdr:row>75</xdr:row>
      <xdr:rowOff>149862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90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166389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682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142557</xdr:rowOff>
    </xdr:from>
    <xdr:to>
      <xdr:col>24</xdr:col>
      <xdr:colOff>62865</xdr:colOff>
      <xdr:row>98</xdr:row>
      <xdr:rowOff>100019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73057"/>
          <a:ext cx="1270" cy="1329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103846</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690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100019</xdr:rowOff>
    </xdr:from>
    <xdr:to>
      <xdr:col>24</xdr:col>
      <xdr:colOff>152400</xdr:colOff>
      <xdr:row>98</xdr:row>
      <xdr:rowOff>100019</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6902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89234</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4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161,700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142557</xdr:rowOff>
    </xdr:from>
    <xdr:to>
      <xdr:col>24</xdr:col>
      <xdr:colOff>152400</xdr:colOff>
      <xdr:row>90</xdr:row>
      <xdr:rowOff>142557</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73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143881</xdr:rowOff>
    </xdr:from>
    <xdr:to>
      <xdr:col>24</xdr:col>
      <xdr:colOff>63500</xdr:colOff>
      <xdr:row>96</xdr:row>
      <xdr:rowOff>157559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603081"/>
          <a:ext cx="838200" cy="1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96156</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383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73279</xdr:rowOff>
    </xdr:from>
    <xdr:to>
      <xdr:col>24</xdr:col>
      <xdr:colOff>114300</xdr:colOff>
      <xdr:row>97</xdr:row>
      <xdr:rowOff>3429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53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157559</xdr:rowOff>
    </xdr:from>
    <xdr:to>
      <xdr:col>19</xdr:col>
      <xdr:colOff>177800</xdr:colOff>
      <xdr:row>96</xdr:row>
      <xdr:rowOff>161903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616759"/>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96053</xdr:rowOff>
    </xdr:from>
    <xdr:to>
      <xdr:col>20</xdr:col>
      <xdr:colOff>38100</xdr:colOff>
      <xdr:row>97</xdr:row>
      <xdr:rowOff>26203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5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42730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33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121507</xdr:rowOff>
    </xdr:from>
    <xdr:to>
      <xdr:col>15</xdr:col>
      <xdr:colOff>50800</xdr:colOff>
      <xdr:row>96</xdr:row>
      <xdr:rowOff>161903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2019300" y="16580707"/>
          <a:ext cx="889000" cy="4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94844</xdr:rowOff>
    </xdr:from>
    <xdr:to>
      <xdr:col>15</xdr:col>
      <xdr:colOff>101600</xdr:colOff>
      <xdr:row>97</xdr:row>
      <xdr:rowOff>24994</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55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41521</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329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96989</xdr:rowOff>
    </xdr:from>
    <xdr:to>
      <xdr:col>10</xdr:col>
      <xdr:colOff>114300</xdr:colOff>
      <xdr:row>96</xdr:row>
      <xdr:rowOff>121507</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56189"/>
          <a:ext cx="889000" cy="2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93033</xdr:rowOff>
    </xdr:from>
    <xdr:to>
      <xdr:col>10</xdr:col>
      <xdr:colOff>165100</xdr:colOff>
      <xdr:row>97</xdr:row>
      <xdr:rowOff>23183</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55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14310</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44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114788</xdr:rowOff>
    </xdr:from>
    <xdr:to>
      <xdr:col>6</xdr:col>
      <xdr:colOff>38100</xdr:colOff>
      <xdr:row>97</xdr:row>
      <xdr:rowOff>44938</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57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36065</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93081</xdr:rowOff>
    </xdr:from>
    <xdr:to>
      <xdr:col>24</xdr:col>
      <xdr:colOff>114300</xdr:colOff>
      <xdr:row>97</xdr:row>
      <xdr:rowOff>23231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55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71508</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30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106759</xdr:rowOff>
    </xdr:from>
    <xdr:to>
      <xdr:col>20</xdr:col>
      <xdr:colOff>38100</xdr:colOff>
      <xdr:row>97</xdr:row>
      <xdr:rowOff>36909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56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28036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658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111103</xdr:rowOff>
    </xdr:from>
    <xdr:to>
      <xdr:col>15</xdr:col>
      <xdr:colOff>101600</xdr:colOff>
      <xdr:row>97</xdr:row>
      <xdr:rowOff>41253</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57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32380</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66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70707</xdr:rowOff>
    </xdr:from>
    <xdr:to>
      <xdr:col>10</xdr:col>
      <xdr:colOff>165100</xdr:colOff>
      <xdr:row>97</xdr:row>
      <xdr:rowOff>857</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5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17384</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305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46189</xdr:rowOff>
    </xdr:from>
    <xdr:to>
      <xdr:col>6</xdr:col>
      <xdr:colOff>38100</xdr:colOff>
      <xdr:row>96</xdr:row>
      <xdr:rowOff>147789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0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164316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28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労働費グラフ枠">
          <a:extLst>
            <a:ext uri="{FF2B5EF4-FFF2-40B4-BE49-F238E27FC236}">
              <a16:creationId xmlns:a16="http://schemas.microsoft.com/office/drawing/2014/main" id="{00000000-0008-0000-0700-000024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34544</xdr:rowOff>
    </xdr:from>
    <xdr:to>
      <xdr:col>54</xdr:col>
      <xdr:colOff>189865</xdr:colOff>
      <xdr:row>39</xdr:row>
      <xdr:rowOff>98878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10475595" y="5178044"/>
          <a:ext cx="1270" cy="160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4" name="労働費最小値テキスト">
          <a:extLst>
            <a:ext uri="{FF2B5EF4-FFF2-40B4-BE49-F238E27FC236}">
              <a16:creationId xmlns:a16="http://schemas.microsoft.com/office/drawing/2014/main" id="{00000000-0008-0000-0700-000026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152671</xdr:rowOff>
    </xdr:from>
    <xdr:ext cx="469744" cy="259045"/>
    <xdr:sp macro="" textlink="">
      <xdr:nvSpPr>
        <xdr:cNvPr id="296" name="労働費最大値テキスト">
          <a:extLst>
            <a:ext uri="{FF2B5EF4-FFF2-40B4-BE49-F238E27FC236}">
              <a16:creationId xmlns:a16="http://schemas.microsoft.com/office/drawing/2014/main" id="{00000000-0008-0000-0700-000028010000}"/>
            </a:ext>
          </a:extLst>
        </xdr:cNvPr>
        <xdr:cNvSpPr txBox="1"/>
      </xdr:nvSpPr>
      <xdr:spPr>
        <a:xfrm>
          <a:off x="10528300" y="49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34544</xdr:rowOff>
    </xdr:from>
    <xdr:to>
      <xdr:col>55</xdr:col>
      <xdr:colOff>88900</xdr:colOff>
      <xdr:row>30</xdr:row>
      <xdr:rowOff>34544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10388600" y="5178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81570</xdr:rowOff>
    </xdr:from>
    <xdr:to>
      <xdr:col>55</xdr:col>
      <xdr:colOff>0</xdr:colOff>
      <xdr:row>37</xdr:row>
      <xdr:rowOff>93327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9639300" y="6425220"/>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132968</xdr:rowOff>
    </xdr:from>
    <xdr:ext cx="378565" cy="259045"/>
    <xdr:sp macro="" textlink="">
      <xdr:nvSpPr>
        <xdr:cNvPr id="299" name="労働費平均値テキスト">
          <a:extLst>
            <a:ext uri="{FF2B5EF4-FFF2-40B4-BE49-F238E27FC236}">
              <a16:creationId xmlns:a16="http://schemas.microsoft.com/office/drawing/2014/main" id="{00000000-0008-0000-0700-00002B010000}"/>
            </a:ext>
          </a:extLst>
        </xdr:cNvPr>
        <xdr:cNvSpPr txBox="1"/>
      </xdr:nvSpPr>
      <xdr:spPr>
        <a:xfrm>
          <a:off x="10528300" y="64766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154541</xdr:rowOff>
    </xdr:from>
    <xdr:to>
      <xdr:col>55</xdr:col>
      <xdr:colOff>50800</xdr:colOff>
      <xdr:row>38</xdr:row>
      <xdr:rowOff>84691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104267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68181</xdr:rowOff>
    </xdr:from>
    <xdr:to>
      <xdr:col>50</xdr:col>
      <xdr:colOff>114300</xdr:colOff>
      <xdr:row>37</xdr:row>
      <xdr:rowOff>81570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8750300" y="6411831"/>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156500</xdr:rowOff>
    </xdr:from>
    <xdr:to>
      <xdr:col>50</xdr:col>
      <xdr:colOff>165100</xdr:colOff>
      <xdr:row>38</xdr:row>
      <xdr:rowOff>86651</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9588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77778</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50017" y="6592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36830</xdr:rowOff>
    </xdr:from>
    <xdr:to>
      <xdr:col>45</xdr:col>
      <xdr:colOff>177800</xdr:colOff>
      <xdr:row>37</xdr:row>
      <xdr:rowOff>68181</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a:off x="7861300" y="6380480"/>
          <a:ext cx="889000" cy="3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142458</xdr:rowOff>
    </xdr:from>
    <xdr:to>
      <xdr:col>46</xdr:col>
      <xdr:colOff>38100</xdr:colOff>
      <xdr:row>38</xdr:row>
      <xdr:rowOff>72608</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8699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63735</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61017" y="65788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49893</xdr:rowOff>
    </xdr:from>
    <xdr:to>
      <xdr:col>41</xdr:col>
      <xdr:colOff>50800</xdr:colOff>
      <xdr:row>37</xdr:row>
      <xdr:rowOff>36830</xdr:rowOff>
    </xdr:to>
    <xdr:cxnSp macro="">
      <xdr:nvCxnSpPr>
        <xdr:cNvPr id="307" name="直線コネクタ 306">
          <a:extLst>
            <a:ext uri="{FF2B5EF4-FFF2-40B4-BE49-F238E27FC236}">
              <a16:creationId xmlns:a16="http://schemas.microsoft.com/office/drawing/2014/main" id="{00000000-0008-0000-0700-000033010000}"/>
            </a:ext>
          </a:extLst>
        </xdr:cNvPr>
        <xdr:cNvCxnSpPr/>
      </xdr:nvCxnSpPr>
      <xdr:spPr>
        <a:xfrm>
          <a:off x="6972300" y="6222093"/>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142131</xdr:rowOff>
    </xdr:from>
    <xdr:to>
      <xdr:col>41</xdr:col>
      <xdr:colOff>101600</xdr:colOff>
      <xdr:row>38</xdr:row>
      <xdr:rowOff>72281</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7810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63408</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2017" y="6578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107188</xdr:rowOff>
    </xdr:from>
    <xdr:to>
      <xdr:col>36</xdr:col>
      <xdr:colOff>165100</xdr:colOff>
      <xdr:row>38</xdr:row>
      <xdr:rowOff>37338</xdr:rowOff>
    </xdr:to>
    <xdr:sp macro="" textlink="">
      <xdr:nvSpPr>
        <xdr:cNvPr id="310" name="フローチャート: 判断 309">
          <a:extLst>
            <a:ext uri="{FF2B5EF4-FFF2-40B4-BE49-F238E27FC236}">
              <a16:creationId xmlns:a16="http://schemas.microsoft.com/office/drawing/2014/main" id="{00000000-0008-0000-0700-000036010000}"/>
            </a:ext>
          </a:extLst>
        </xdr:cNvPr>
        <xdr:cNvSpPr/>
      </xdr:nvSpPr>
      <xdr:spPr>
        <a:xfrm>
          <a:off x="6921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28465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3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42527</xdr:rowOff>
    </xdr:from>
    <xdr:to>
      <xdr:col>55</xdr:col>
      <xdr:colOff>50800</xdr:colOff>
      <xdr:row>37</xdr:row>
      <xdr:rowOff>144127</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10426700" y="638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65404</xdr:rowOff>
    </xdr:from>
    <xdr:ext cx="469744" cy="259045"/>
    <xdr:sp macro="" textlink="">
      <xdr:nvSpPr>
        <xdr:cNvPr id="318" name="労働費該当値テキスト">
          <a:extLst>
            <a:ext uri="{FF2B5EF4-FFF2-40B4-BE49-F238E27FC236}">
              <a16:creationId xmlns:a16="http://schemas.microsoft.com/office/drawing/2014/main" id="{00000000-0008-0000-0700-00003E010000}"/>
            </a:ext>
          </a:extLst>
        </xdr:cNvPr>
        <xdr:cNvSpPr txBox="1"/>
      </xdr:nvSpPr>
      <xdr:spPr>
        <a:xfrm>
          <a:off x="10528300" y="6237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30770</xdr:rowOff>
    </xdr:from>
    <xdr:to>
      <xdr:col>50</xdr:col>
      <xdr:colOff>165100</xdr:colOff>
      <xdr:row>37</xdr:row>
      <xdr:rowOff>132370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9588500" y="637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148897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9404428" y="614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17381</xdr:rowOff>
    </xdr:from>
    <xdr:to>
      <xdr:col>46</xdr:col>
      <xdr:colOff>38100</xdr:colOff>
      <xdr:row>37</xdr:row>
      <xdr:rowOff>118981</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8699500" y="6361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135508</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8515428" y="6136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157480</xdr:rowOff>
    </xdr:from>
    <xdr:to>
      <xdr:col>41</xdr:col>
      <xdr:colOff>101600</xdr:colOff>
      <xdr:row>37</xdr:row>
      <xdr:rowOff>87630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7810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104157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7626428" y="610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170543</xdr:rowOff>
    </xdr:from>
    <xdr:to>
      <xdr:col>36</xdr:col>
      <xdr:colOff>165100</xdr:colOff>
      <xdr:row>36</xdr:row>
      <xdr:rowOff>100693</xdr:rowOff>
    </xdr:to>
    <xdr:sp macro="" textlink="">
      <xdr:nvSpPr>
        <xdr:cNvPr id="325" name="楕円 324">
          <a:extLst>
            <a:ext uri="{FF2B5EF4-FFF2-40B4-BE49-F238E27FC236}">
              <a16:creationId xmlns:a16="http://schemas.microsoft.com/office/drawing/2014/main" id="{00000000-0008-0000-0700-000045010000}"/>
            </a:ext>
          </a:extLst>
        </xdr:cNvPr>
        <xdr:cNvSpPr/>
      </xdr:nvSpPr>
      <xdr:spPr>
        <a:xfrm>
          <a:off x="6921500" y="617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117220</xdr:rowOff>
    </xdr:from>
    <xdr:ext cx="469744"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737428" y="594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農林水産業費グラフ枠">
          <a:extLst>
            <a:ext uri="{FF2B5EF4-FFF2-40B4-BE49-F238E27FC236}">
              <a16:creationId xmlns:a16="http://schemas.microsoft.com/office/drawing/2014/main" id="{00000000-0008-0000-0700-00005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52032</xdr:rowOff>
    </xdr:from>
    <xdr:to>
      <xdr:col>54</xdr:col>
      <xdr:colOff>189865</xdr:colOff>
      <xdr:row>58</xdr:row>
      <xdr:rowOff>156845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10475595" y="8624532"/>
          <a:ext cx="1270" cy="1476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160672</xdr:rowOff>
    </xdr:from>
    <xdr:ext cx="469744" cy="259045"/>
    <xdr:sp macro="" textlink="">
      <xdr:nvSpPr>
        <xdr:cNvPr id="351" name="農林水産業費最小値テキスト">
          <a:extLst>
            <a:ext uri="{FF2B5EF4-FFF2-40B4-BE49-F238E27FC236}">
              <a16:creationId xmlns:a16="http://schemas.microsoft.com/office/drawing/2014/main" id="{00000000-0008-0000-0700-00005F010000}"/>
            </a:ext>
          </a:extLst>
        </xdr:cNvPr>
        <xdr:cNvSpPr txBox="1"/>
      </xdr:nvSpPr>
      <xdr:spPr>
        <a:xfrm>
          <a:off x="10528300"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156845</xdr:rowOff>
    </xdr:from>
    <xdr:to>
      <xdr:col>55</xdr:col>
      <xdr:colOff>88900</xdr:colOff>
      <xdr:row>58</xdr:row>
      <xdr:rowOff>156845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10100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170159</xdr:rowOff>
    </xdr:from>
    <xdr:ext cx="599010" cy="259045"/>
    <xdr:sp macro="" textlink="">
      <xdr:nvSpPr>
        <xdr:cNvPr id="353" name="農林水産業費最大値テキスト">
          <a:extLst>
            <a:ext uri="{FF2B5EF4-FFF2-40B4-BE49-F238E27FC236}">
              <a16:creationId xmlns:a16="http://schemas.microsoft.com/office/drawing/2014/main" id="{00000000-0008-0000-0700-000061010000}"/>
            </a:ext>
          </a:extLst>
        </xdr:cNvPr>
        <xdr:cNvSpPr txBox="1"/>
      </xdr:nvSpPr>
      <xdr:spPr>
        <a:xfrm>
          <a:off x="10528300" y="8399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120,903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52032</xdr:rowOff>
    </xdr:from>
    <xdr:to>
      <xdr:col>55</xdr:col>
      <xdr:colOff>88900</xdr:colOff>
      <xdr:row>50</xdr:row>
      <xdr:rowOff>52032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10388600" y="862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78219</xdr:rowOff>
    </xdr:from>
    <xdr:to>
      <xdr:col>55</xdr:col>
      <xdr:colOff>0</xdr:colOff>
      <xdr:row>57</xdr:row>
      <xdr:rowOff>44069</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9639300" y="9679419"/>
          <a:ext cx="838200" cy="1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81539</xdr:rowOff>
    </xdr:from>
    <xdr:ext cx="534377" cy="259045"/>
    <xdr:sp macro="" textlink="">
      <xdr:nvSpPr>
        <xdr:cNvPr id="356" name="農林水産業費平均値テキスト">
          <a:extLst>
            <a:ext uri="{FF2B5EF4-FFF2-40B4-BE49-F238E27FC236}">
              <a16:creationId xmlns:a16="http://schemas.microsoft.com/office/drawing/2014/main" id="{00000000-0008-0000-0700-000064010000}"/>
            </a:ext>
          </a:extLst>
        </xdr:cNvPr>
        <xdr:cNvSpPr txBox="1"/>
      </xdr:nvSpPr>
      <xdr:spPr>
        <a:xfrm>
          <a:off x="10528300" y="95112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58662</xdr:rowOff>
    </xdr:from>
    <xdr:to>
      <xdr:col>55</xdr:col>
      <xdr:colOff>50800</xdr:colOff>
      <xdr:row>56</xdr:row>
      <xdr:rowOff>160262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10426700" y="965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36220</xdr:rowOff>
    </xdr:from>
    <xdr:to>
      <xdr:col>50</xdr:col>
      <xdr:colOff>114300</xdr:colOff>
      <xdr:row>56</xdr:row>
      <xdr:rowOff>78219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8750300" y="9637420"/>
          <a:ext cx="889000" cy="41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49326</xdr:rowOff>
    </xdr:from>
    <xdr:to>
      <xdr:col>50</xdr:col>
      <xdr:colOff>165100</xdr:colOff>
      <xdr:row>56</xdr:row>
      <xdr:rowOff>150926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95885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142053</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372111" y="974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36220</xdr:rowOff>
    </xdr:from>
    <xdr:to>
      <xdr:col>45</xdr:col>
      <xdr:colOff>177800</xdr:colOff>
      <xdr:row>56</xdr:row>
      <xdr:rowOff>132626</xdr:rowOff>
    </xdr:to>
    <xdr:cxnSp macro="">
      <xdr:nvCxnSpPr>
        <xdr:cNvPr id="361" name="直線コネクタ 360">
          <a:extLst>
            <a:ext uri="{FF2B5EF4-FFF2-40B4-BE49-F238E27FC236}">
              <a16:creationId xmlns:a16="http://schemas.microsoft.com/office/drawing/2014/main" id="{00000000-0008-0000-0700-000069010000}"/>
            </a:ext>
          </a:extLst>
        </xdr:cNvPr>
        <xdr:cNvCxnSpPr/>
      </xdr:nvCxnSpPr>
      <xdr:spPr>
        <a:xfrm flipV="1">
          <a:off x="7861300" y="9637420"/>
          <a:ext cx="889000" cy="96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59398</xdr:rowOff>
    </xdr:from>
    <xdr:to>
      <xdr:col>46</xdr:col>
      <xdr:colOff>38100</xdr:colOff>
      <xdr:row>56</xdr:row>
      <xdr:rowOff>160998</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8699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152125</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83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112713</xdr:rowOff>
    </xdr:from>
    <xdr:to>
      <xdr:col>41</xdr:col>
      <xdr:colOff>50800</xdr:colOff>
      <xdr:row>56</xdr:row>
      <xdr:rowOff>132626</xdr:rowOff>
    </xdr:to>
    <xdr:cxnSp macro="">
      <xdr:nvCxnSpPr>
        <xdr:cNvPr id="364" name="直線コネクタ 363">
          <a:extLst>
            <a:ext uri="{FF2B5EF4-FFF2-40B4-BE49-F238E27FC236}">
              <a16:creationId xmlns:a16="http://schemas.microsoft.com/office/drawing/2014/main" id="{00000000-0008-0000-0700-00006C010000}"/>
            </a:ext>
          </a:extLst>
        </xdr:cNvPr>
        <xdr:cNvCxnSpPr/>
      </xdr:nvCxnSpPr>
      <xdr:spPr>
        <a:xfrm>
          <a:off x="6972300" y="9713913"/>
          <a:ext cx="889000" cy="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89192</xdr:rowOff>
    </xdr:from>
    <xdr:to>
      <xdr:col>41</xdr:col>
      <xdr:colOff>101600</xdr:colOff>
      <xdr:row>57</xdr:row>
      <xdr:rowOff>19342</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7810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10469</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594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97536</xdr:rowOff>
    </xdr:from>
    <xdr:to>
      <xdr:col>36</xdr:col>
      <xdr:colOff>165100</xdr:colOff>
      <xdr:row>57</xdr:row>
      <xdr:rowOff>27686</xdr:rowOff>
    </xdr:to>
    <xdr:sp macro="" textlink="">
      <xdr:nvSpPr>
        <xdr:cNvPr id="367" name="フローチャート: 判断 366">
          <a:extLst>
            <a:ext uri="{FF2B5EF4-FFF2-40B4-BE49-F238E27FC236}">
              <a16:creationId xmlns:a16="http://schemas.microsoft.com/office/drawing/2014/main" id="{00000000-0008-0000-0700-00006F010000}"/>
            </a:ext>
          </a:extLst>
        </xdr:cNvPr>
        <xdr:cNvSpPr/>
      </xdr:nvSpPr>
      <xdr:spPr>
        <a:xfrm>
          <a:off x="6921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18813</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05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164719</xdr:rowOff>
    </xdr:from>
    <xdr:to>
      <xdr:col>55</xdr:col>
      <xdr:colOff>50800</xdr:colOff>
      <xdr:row>57</xdr:row>
      <xdr:rowOff>94869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10426700" y="976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143146</xdr:rowOff>
    </xdr:from>
    <xdr:ext cx="534377" cy="259045"/>
    <xdr:sp macro="" textlink="">
      <xdr:nvSpPr>
        <xdr:cNvPr id="375" name="農林水産業費該当値テキスト">
          <a:extLst>
            <a:ext uri="{FF2B5EF4-FFF2-40B4-BE49-F238E27FC236}">
              <a16:creationId xmlns:a16="http://schemas.microsoft.com/office/drawing/2014/main" id="{00000000-0008-0000-0700-000077010000}"/>
            </a:ext>
          </a:extLst>
        </xdr:cNvPr>
        <xdr:cNvSpPr txBox="1"/>
      </xdr:nvSpPr>
      <xdr:spPr>
        <a:xfrm>
          <a:off x="10528300" y="9744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27419</xdr:rowOff>
    </xdr:from>
    <xdr:to>
      <xdr:col>50</xdr:col>
      <xdr:colOff>165100</xdr:colOff>
      <xdr:row>56</xdr:row>
      <xdr:rowOff>129019</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9588500" y="962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145546</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9372111" y="940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156870</xdr:rowOff>
    </xdr:from>
    <xdr:to>
      <xdr:col>46</xdr:col>
      <xdr:colOff>38100</xdr:colOff>
      <xdr:row>56</xdr:row>
      <xdr:rowOff>87020</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8699500" y="958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103547</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8483111" y="936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81826</xdr:rowOff>
    </xdr:from>
    <xdr:to>
      <xdr:col>41</xdr:col>
      <xdr:colOff>101600</xdr:colOff>
      <xdr:row>57</xdr:row>
      <xdr:rowOff>11976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7810500" y="968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28503</xdr:rowOff>
    </xdr:from>
    <xdr:ext cx="534377"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7594111" y="945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61913</xdr:rowOff>
    </xdr:from>
    <xdr:to>
      <xdr:col>36</xdr:col>
      <xdr:colOff>165100</xdr:colOff>
      <xdr:row>56</xdr:row>
      <xdr:rowOff>163513</xdr:rowOff>
    </xdr:to>
    <xdr:sp macro="" textlink="">
      <xdr:nvSpPr>
        <xdr:cNvPr id="382" name="楕円 381">
          <a:extLst>
            <a:ext uri="{FF2B5EF4-FFF2-40B4-BE49-F238E27FC236}">
              <a16:creationId xmlns:a16="http://schemas.microsoft.com/office/drawing/2014/main" id="{00000000-0008-0000-0700-00007E010000}"/>
            </a:ext>
          </a:extLst>
        </xdr:cNvPr>
        <xdr:cNvSpPr/>
      </xdr:nvSpPr>
      <xdr:spPr>
        <a:xfrm>
          <a:off x="6921500" y="9663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8590</xdr:rowOff>
    </xdr:from>
    <xdr:ext cx="534377"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705111" y="9438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a:extLst>
            <a:ext uri="{FF2B5EF4-FFF2-40B4-BE49-F238E27FC236}">
              <a16:creationId xmlns:a16="http://schemas.microsoft.com/office/drawing/2014/main" id="{00000000-0008-0000-0700-000095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商工費グラフ枠">
          <a:extLst>
            <a:ext uri="{FF2B5EF4-FFF2-40B4-BE49-F238E27FC236}">
              <a16:creationId xmlns:a16="http://schemas.microsoft.com/office/drawing/2014/main" id="{00000000-0008-0000-0700-00009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58310</xdr:rowOff>
    </xdr:from>
    <xdr:to>
      <xdr:col>54</xdr:col>
      <xdr:colOff>189865</xdr:colOff>
      <xdr:row>79</xdr:row>
      <xdr:rowOff>19861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10475595" y="12059810"/>
          <a:ext cx="1270"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23688</xdr:rowOff>
    </xdr:from>
    <xdr:ext cx="469744" cy="259045"/>
    <xdr:sp macro="" textlink="">
      <xdr:nvSpPr>
        <xdr:cNvPr id="408" name="商工費最小値テキスト">
          <a:extLst>
            <a:ext uri="{FF2B5EF4-FFF2-40B4-BE49-F238E27FC236}">
              <a16:creationId xmlns:a16="http://schemas.microsoft.com/office/drawing/2014/main" id="{00000000-0008-0000-0700-000098010000}"/>
            </a:ext>
          </a:extLst>
        </xdr:cNvPr>
        <xdr:cNvSpPr txBox="1"/>
      </xdr:nvSpPr>
      <xdr:spPr>
        <a:xfrm>
          <a:off x="10528300" y="13568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19861</xdr:rowOff>
    </xdr:from>
    <xdr:to>
      <xdr:col>55</xdr:col>
      <xdr:colOff>88900</xdr:colOff>
      <xdr:row>79</xdr:row>
      <xdr:rowOff>19861</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3564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4987</xdr:rowOff>
    </xdr:from>
    <xdr:ext cx="599010" cy="259045"/>
    <xdr:sp macro="" textlink="">
      <xdr:nvSpPr>
        <xdr:cNvPr id="410" name="商工費最大値テキスト">
          <a:extLst>
            <a:ext uri="{FF2B5EF4-FFF2-40B4-BE49-F238E27FC236}">
              <a16:creationId xmlns:a16="http://schemas.microsoft.com/office/drawing/2014/main" id="{00000000-0008-0000-0700-00009A010000}"/>
            </a:ext>
          </a:extLst>
        </xdr:cNvPr>
        <xdr:cNvSpPr txBox="1"/>
      </xdr:nvSpPr>
      <xdr:spPr>
        <a:xfrm>
          <a:off x="10528300" y="1183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58310</xdr:rowOff>
    </xdr:from>
    <xdr:to>
      <xdr:col>55</xdr:col>
      <xdr:colOff>88900</xdr:colOff>
      <xdr:row>70</xdr:row>
      <xdr:rowOff>58310</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10388600" y="1205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8148</xdr:rowOff>
    </xdr:from>
    <xdr:to>
      <xdr:col>55</xdr:col>
      <xdr:colOff>0</xdr:colOff>
      <xdr:row>78</xdr:row>
      <xdr:rowOff>31031</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9639300" y="13381248"/>
          <a:ext cx="8382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149973</xdr:rowOff>
    </xdr:from>
    <xdr:ext cx="534377" cy="259045"/>
    <xdr:sp macro="" textlink="">
      <xdr:nvSpPr>
        <xdr:cNvPr id="413" name="商工費平均値テキスト">
          <a:extLst>
            <a:ext uri="{FF2B5EF4-FFF2-40B4-BE49-F238E27FC236}">
              <a16:creationId xmlns:a16="http://schemas.microsoft.com/office/drawing/2014/main" id="{00000000-0008-0000-0700-00009D010000}"/>
            </a:ext>
          </a:extLst>
        </xdr:cNvPr>
        <xdr:cNvSpPr txBox="1"/>
      </xdr:nvSpPr>
      <xdr:spPr>
        <a:xfrm>
          <a:off x="10528300" y="133516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96</xdr:rowOff>
    </xdr:from>
    <xdr:to>
      <xdr:col>55</xdr:col>
      <xdr:colOff>50800</xdr:colOff>
      <xdr:row>78</xdr:row>
      <xdr:rowOff>101696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10426700" y="1337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24143</xdr:rowOff>
    </xdr:from>
    <xdr:to>
      <xdr:col>50</xdr:col>
      <xdr:colOff>114300</xdr:colOff>
      <xdr:row>78</xdr:row>
      <xdr:rowOff>8148</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8750300" y="13225793"/>
          <a:ext cx="889000" cy="15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19306</xdr:rowOff>
    </xdr:from>
    <xdr:to>
      <xdr:col>50</xdr:col>
      <xdr:colOff>165100</xdr:colOff>
      <xdr:row>78</xdr:row>
      <xdr:rowOff>120906</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95885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112033</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372111" y="1348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24143</xdr:rowOff>
    </xdr:from>
    <xdr:to>
      <xdr:col>45</xdr:col>
      <xdr:colOff>177800</xdr:colOff>
      <xdr:row>78</xdr:row>
      <xdr:rowOff>71059</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flipV="1">
          <a:off x="7861300" y="13225793"/>
          <a:ext cx="889000" cy="21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21501</xdr:rowOff>
    </xdr:from>
    <xdr:to>
      <xdr:col>46</xdr:col>
      <xdr:colOff>38100</xdr:colOff>
      <xdr:row>78</xdr:row>
      <xdr:rowOff>123101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8699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114228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483111" y="1348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60787</xdr:rowOff>
    </xdr:from>
    <xdr:to>
      <xdr:col>41</xdr:col>
      <xdr:colOff>50800</xdr:colOff>
      <xdr:row>78</xdr:row>
      <xdr:rowOff>71059</xdr:rowOff>
    </xdr:to>
    <xdr:cxnSp macro="">
      <xdr:nvCxnSpPr>
        <xdr:cNvPr id="421" name="直線コネクタ 420">
          <a:extLst>
            <a:ext uri="{FF2B5EF4-FFF2-40B4-BE49-F238E27FC236}">
              <a16:creationId xmlns:a16="http://schemas.microsoft.com/office/drawing/2014/main" id="{00000000-0008-0000-0700-0000A5010000}"/>
            </a:ext>
          </a:extLst>
        </xdr:cNvPr>
        <xdr:cNvCxnSpPr/>
      </xdr:nvCxnSpPr>
      <xdr:spPr>
        <a:xfrm>
          <a:off x="6972300" y="13433887"/>
          <a:ext cx="889000" cy="1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33130</xdr:rowOff>
    </xdr:from>
    <xdr:to>
      <xdr:col>41</xdr:col>
      <xdr:colOff>101600</xdr:colOff>
      <xdr:row>78</xdr:row>
      <xdr:rowOff>134730</xdr:rowOff>
    </xdr:to>
    <xdr:sp macro="" textlink="">
      <xdr:nvSpPr>
        <xdr:cNvPr id="422" name="フローチャート: 判断 421">
          <a:extLst>
            <a:ext uri="{FF2B5EF4-FFF2-40B4-BE49-F238E27FC236}">
              <a16:creationId xmlns:a16="http://schemas.microsoft.com/office/drawing/2014/main" id="{00000000-0008-0000-0700-0000A6010000}"/>
            </a:ext>
          </a:extLst>
        </xdr:cNvPr>
        <xdr:cNvSpPr/>
      </xdr:nvSpPr>
      <xdr:spPr>
        <a:xfrm>
          <a:off x="7810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125857</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594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24839</xdr:rowOff>
    </xdr:from>
    <xdr:to>
      <xdr:col>36</xdr:col>
      <xdr:colOff>165100</xdr:colOff>
      <xdr:row>78</xdr:row>
      <xdr:rowOff>126439</xdr:rowOff>
    </xdr:to>
    <xdr:sp macro="" textlink="">
      <xdr:nvSpPr>
        <xdr:cNvPr id="424" name="フローチャート: 判断 423">
          <a:extLst>
            <a:ext uri="{FF2B5EF4-FFF2-40B4-BE49-F238E27FC236}">
              <a16:creationId xmlns:a16="http://schemas.microsoft.com/office/drawing/2014/main" id="{00000000-0008-0000-0700-0000A8010000}"/>
            </a:ext>
          </a:extLst>
        </xdr:cNvPr>
        <xdr:cNvSpPr/>
      </xdr:nvSpPr>
      <xdr:spPr>
        <a:xfrm>
          <a:off x="6921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117566</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05111" y="1349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151681</xdr:rowOff>
    </xdr:from>
    <xdr:to>
      <xdr:col>55</xdr:col>
      <xdr:colOff>50800</xdr:colOff>
      <xdr:row>78</xdr:row>
      <xdr:rowOff>81831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10426700" y="1335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3108</xdr:rowOff>
    </xdr:from>
    <xdr:ext cx="534377" cy="259045"/>
    <xdr:sp macro="" textlink="">
      <xdr:nvSpPr>
        <xdr:cNvPr id="432" name="商工費該当値テキスト">
          <a:extLst>
            <a:ext uri="{FF2B5EF4-FFF2-40B4-BE49-F238E27FC236}">
              <a16:creationId xmlns:a16="http://schemas.microsoft.com/office/drawing/2014/main" id="{00000000-0008-0000-0700-0000B0010000}"/>
            </a:ext>
          </a:extLst>
        </xdr:cNvPr>
        <xdr:cNvSpPr txBox="1"/>
      </xdr:nvSpPr>
      <xdr:spPr>
        <a:xfrm>
          <a:off x="10528300" y="1320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128798</xdr:rowOff>
    </xdr:from>
    <xdr:to>
      <xdr:col>50</xdr:col>
      <xdr:colOff>165100</xdr:colOff>
      <xdr:row>78</xdr:row>
      <xdr:rowOff>58948</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9588500" y="1333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75475</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9372111" y="13105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144793</xdr:rowOff>
    </xdr:from>
    <xdr:to>
      <xdr:col>46</xdr:col>
      <xdr:colOff>38100</xdr:colOff>
      <xdr:row>77</xdr:row>
      <xdr:rowOff>74943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8699500" y="131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91470</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8483111" y="1295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20259</xdr:rowOff>
    </xdr:from>
    <xdr:to>
      <xdr:col>41</xdr:col>
      <xdr:colOff>101600</xdr:colOff>
      <xdr:row>78</xdr:row>
      <xdr:rowOff>121859</xdr:rowOff>
    </xdr:to>
    <xdr:sp macro="" textlink="">
      <xdr:nvSpPr>
        <xdr:cNvPr id="437" name="楕円 436">
          <a:extLst>
            <a:ext uri="{FF2B5EF4-FFF2-40B4-BE49-F238E27FC236}">
              <a16:creationId xmlns:a16="http://schemas.microsoft.com/office/drawing/2014/main" id="{00000000-0008-0000-0700-0000B5010000}"/>
            </a:ext>
          </a:extLst>
        </xdr:cNvPr>
        <xdr:cNvSpPr/>
      </xdr:nvSpPr>
      <xdr:spPr>
        <a:xfrm>
          <a:off x="7810500" y="1339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138386</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7594111" y="1316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9987</xdr:rowOff>
    </xdr:from>
    <xdr:to>
      <xdr:col>36</xdr:col>
      <xdr:colOff>165100</xdr:colOff>
      <xdr:row>78</xdr:row>
      <xdr:rowOff>111587</xdr:rowOff>
    </xdr:to>
    <xdr:sp macro="" textlink="">
      <xdr:nvSpPr>
        <xdr:cNvPr id="439" name="楕円 438">
          <a:extLst>
            <a:ext uri="{FF2B5EF4-FFF2-40B4-BE49-F238E27FC236}">
              <a16:creationId xmlns:a16="http://schemas.microsoft.com/office/drawing/2014/main" id="{00000000-0008-0000-0700-0000B7010000}"/>
            </a:ext>
          </a:extLst>
        </xdr:cNvPr>
        <xdr:cNvSpPr/>
      </xdr:nvSpPr>
      <xdr:spPr>
        <a:xfrm>
          <a:off x="6921500" y="1338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128114</xdr:rowOff>
    </xdr:from>
    <xdr:ext cx="534377"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705111" y="1315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a:extLst>
            <a:ext uri="{FF2B5EF4-FFF2-40B4-BE49-F238E27FC236}">
              <a16:creationId xmlns:a16="http://schemas.microsoft.com/office/drawing/2014/main" id="{00000000-0008-0000-07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125698</xdr:rowOff>
    </xdr:from>
    <xdr:to>
      <xdr:col>54</xdr:col>
      <xdr:colOff>189865</xdr:colOff>
      <xdr:row>98</xdr:row>
      <xdr:rowOff>161598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10475595" y="15556198"/>
          <a:ext cx="1270" cy="1407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165425</xdr:rowOff>
    </xdr:from>
    <xdr:ext cx="534377" cy="259045"/>
    <xdr:sp macro="" textlink="">
      <xdr:nvSpPr>
        <xdr:cNvPr id="469" name="土木費最小値テキスト">
          <a:extLst>
            <a:ext uri="{FF2B5EF4-FFF2-40B4-BE49-F238E27FC236}">
              <a16:creationId xmlns:a16="http://schemas.microsoft.com/office/drawing/2014/main" id="{00000000-0008-0000-0700-0000D5010000}"/>
            </a:ext>
          </a:extLst>
        </xdr:cNvPr>
        <xdr:cNvSpPr txBox="1"/>
      </xdr:nvSpPr>
      <xdr:spPr>
        <a:xfrm>
          <a:off x="10528300" y="16967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161598</xdr:rowOff>
    </xdr:from>
    <xdr:to>
      <xdr:col>55</xdr:col>
      <xdr:colOff>88900</xdr:colOff>
      <xdr:row>98</xdr:row>
      <xdr:rowOff>161598</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10388600" y="16963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72375</xdr:rowOff>
    </xdr:from>
    <xdr:ext cx="599010" cy="259045"/>
    <xdr:sp macro="" textlink="">
      <xdr:nvSpPr>
        <xdr:cNvPr id="471" name="土木費最大値テキスト">
          <a:extLst>
            <a:ext uri="{FF2B5EF4-FFF2-40B4-BE49-F238E27FC236}">
              <a16:creationId xmlns:a16="http://schemas.microsoft.com/office/drawing/2014/main" id="{00000000-0008-0000-0700-0000D7010000}"/>
            </a:ext>
          </a:extLst>
        </xdr:cNvPr>
        <xdr:cNvSpPr txBox="1"/>
      </xdr:nvSpPr>
      <xdr:spPr>
        <a:xfrm>
          <a:off x="10528300" y="15331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125698</xdr:rowOff>
    </xdr:from>
    <xdr:to>
      <xdr:col>55</xdr:col>
      <xdr:colOff>88900</xdr:colOff>
      <xdr:row>90</xdr:row>
      <xdr:rowOff>125698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10388600" y="155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167932</xdr:rowOff>
    </xdr:from>
    <xdr:to>
      <xdr:col>55</xdr:col>
      <xdr:colOff>0</xdr:colOff>
      <xdr:row>97</xdr:row>
      <xdr:rowOff>59937</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9639300" y="16627132"/>
          <a:ext cx="838200" cy="63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108090</xdr:rowOff>
    </xdr:from>
    <xdr:ext cx="534377" cy="259045"/>
    <xdr:sp macro="" textlink="">
      <xdr:nvSpPr>
        <xdr:cNvPr id="474" name="土木費平均値テキスト">
          <a:extLst>
            <a:ext uri="{FF2B5EF4-FFF2-40B4-BE49-F238E27FC236}">
              <a16:creationId xmlns:a16="http://schemas.microsoft.com/office/drawing/2014/main" id="{00000000-0008-0000-0700-0000DA010000}"/>
            </a:ext>
          </a:extLst>
        </xdr:cNvPr>
        <xdr:cNvSpPr txBox="1"/>
      </xdr:nvSpPr>
      <xdr:spPr>
        <a:xfrm>
          <a:off x="10528300" y="16395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85213</xdr:rowOff>
    </xdr:from>
    <xdr:to>
      <xdr:col>55</xdr:col>
      <xdr:colOff>50800</xdr:colOff>
      <xdr:row>97</xdr:row>
      <xdr:rowOff>15363</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104267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126222</xdr:rowOff>
    </xdr:from>
    <xdr:to>
      <xdr:col>50</xdr:col>
      <xdr:colOff>114300</xdr:colOff>
      <xdr:row>96</xdr:row>
      <xdr:rowOff>167932</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8750300" y="16585422"/>
          <a:ext cx="889000" cy="4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75622</xdr:rowOff>
    </xdr:from>
    <xdr:to>
      <xdr:col>50</xdr:col>
      <xdr:colOff>165100</xdr:colOff>
      <xdr:row>97</xdr:row>
      <xdr:rowOff>5772</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9588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22299</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72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71301</xdr:rowOff>
    </xdr:from>
    <xdr:to>
      <xdr:col>45</xdr:col>
      <xdr:colOff>177800</xdr:colOff>
      <xdr:row>96</xdr:row>
      <xdr:rowOff>126222</xdr:rowOff>
    </xdr:to>
    <xdr:cxnSp macro="">
      <xdr:nvCxnSpPr>
        <xdr:cNvPr id="479" name="直線コネクタ 478">
          <a:extLst>
            <a:ext uri="{FF2B5EF4-FFF2-40B4-BE49-F238E27FC236}">
              <a16:creationId xmlns:a16="http://schemas.microsoft.com/office/drawing/2014/main" id="{00000000-0008-0000-0700-0000DF010000}"/>
            </a:ext>
          </a:extLst>
        </xdr:cNvPr>
        <xdr:cNvCxnSpPr/>
      </xdr:nvCxnSpPr>
      <xdr:spPr>
        <a:xfrm>
          <a:off x="7861300" y="16530501"/>
          <a:ext cx="889000" cy="54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71269</xdr:rowOff>
    </xdr:from>
    <xdr:to>
      <xdr:col>46</xdr:col>
      <xdr:colOff>38100</xdr:colOff>
      <xdr:row>97</xdr:row>
      <xdr:rowOff>1419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8699500" y="1653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17946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30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49318</xdr:rowOff>
    </xdr:from>
    <xdr:to>
      <xdr:col>41</xdr:col>
      <xdr:colOff>50800</xdr:colOff>
      <xdr:row>96</xdr:row>
      <xdr:rowOff>71301</xdr:rowOff>
    </xdr:to>
    <xdr:cxnSp macro="">
      <xdr:nvCxnSpPr>
        <xdr:cNvPr id="482" name="直線コネクタ 481">
          <a:extLst>
            <a:ext uri="{FF2B5EF4-FFF2-40B4-BE49-F238E27FC236}">
              <a16:creationId xmlns:a16="http://schemas.microsoft.com/office/drawing/2014/main" id="{00000000-0008-0000-0700-0000E2010000}"/>
            </a:ext>
          </a:extLst>
        </xdr:cNvPr>
        <xdr:cNvCxnSpPr/>
      </xdr:nvCxnSpPr>
      <xdr:spPr>
        <a:xfrm>
          <a:off x="6972300" y="16508518"/>
          <a:ext cx="889000" cy="21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93101</xdr:rowOff>
    </xdr:from>
    <xdr:to>
      <xdr:col>41</xdr:col>
      <xdr:colOff>101600</xdr:colOff>
      <xdr:row>97</xdr:row>
      <xdr:rowOff>23251</xdr:rowOff>
    </xdr:to>
    <xdr:sp macro="" textlink="">
      <xdr:nvSpPr>
        <xdr:cNvPr id="483" name="フローチャート: 判断 482">
          <a:extLst>
            <a:ext uri="{FF2B5EF4-FFF2-40B4-BE49-F238E27FC236}">
              <a16:creationId xmlns:a16="http://schemas.microsoft.com/office/drawing/2014/main" id="{00000000-0008-0000-0700-0000E3010000}"/>
            </a:ext>
          </a:extLst>
        </xdr:cNvPr>
        <xdr:cNvSpPr/>
      </xdr:nvSpPr>
      <xdr:spPr>
        <a:xfrm>
          <a:off x="7810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14378</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108435</xdr:rowOff>
    </xdr:from>
    <xdr:to>
      <xdr:col>36</xdr:col>
      <xdr:colOff>165100</xdr:colOff>
      <xdr:row>97</xdr:row>
      <xdr:rowOff>38585</xdr:rowOff>
    </xdr:to>
    <xdr:sp macro="" textlink="">
      <xdr:nvSpPr>
        <xdr:cNvPr id="485" name="フローチャート: 判断 484">
          <a:extLst>
            <a:ext uri="{FF2B5EF4-FFF2-40B4-BE49-F238E27FC236}">
              <a16:creationId xmlns:a16="http://schemas.microsoft.com/office/drawing/2014/main" id="{00000000-0008-0000-0700-0000E5010000}"/>
            </a:ext>
          </a:extLst>
        </xdr:cNvPr>
        <xdr:cNvSpPr/>
      </xdr:nvSpPr>
      <xdr:spPr>
        <a:xfrm>
          <a:off x="6921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29712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9137</xdr:rowOff>
    </xdr:from>
    <xdr:to>
      <xdr:col>55</xdr:col>
      <xdr:colOff>50800</xdr:colOff>
      <xdr:row>97</xdr:row>
      <xdr:rowOff>110737</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10426700" y="1663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159014</xdr:rowOff>
    </xdr:from>
    <xdr:ext cx="534377" cy="259045"/>
    <xdr:sp macro="" textlink="">
      <xdr:nvSpPr>
        <xdr:cNvPr id="493" name="土木費該当値テキスト">
          <a:extLst>
            <a:ext uri="{FF2B5EF4-FFF2-40B4-BE49-F238E27FC236}">
              <a16:creationId xmlns:a16="http://schemas.microsoft.com/office/drawing/2014/main" id="{00000000-0008-0000-0700-0000ED010000}"/>
            </a:ext>
          </a:extLst>
        </xdr:cNvPr>
        <xdr:cNvSpPr txBox="1"/>
      </xdr:nvSpPr>
      <xdr:spPr>
        <a:xfrm>
          <a:off x="10528300" y="16618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117132</xdr:rowOff>
    </xdr:from>
    <xdr:to>
      <xdr:col>50</xdr:col>
      <xdr:colOff>165100</xdr:colOff>
      <xdr:row>97</xdr:row>
      <xdr:rowOff>47282</xdr:rowOff>
    </xdr:to>
    <xdr:sp macro="" textlink="">
      <xdr:nvSpPr>
        <xdr:cNvPr id="494" name="楕円 493">
          <a:extLst>
            <a:ext uri="{FF2B5EF4-FFF2-40B4-BE49-F238E27FC236}">
              <a16:creationId xmlns:a16="http://schemas.microsoft.com/office/drawing/2014/main" id="{00000000-0008-0000-0700-0000EE010000}"/>
            </a:ext>
          </a:extLst>
        </xdr:cNvPr>
        <xdr:cNvSpPr/>
      </xdr:nvSpPr>
      <xdr:spPr>
        <a:xfrm>
          <a:off x="9588500" y="1657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38409</xdr:rowOff>
    </xdr:from>
    <xdr:ext cx="534377"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9372111" y="1666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75422</xdr:rowOff>
    </xdr:from>
    <xdr:to>
      <xdr:col>46</xdr:col>
      <xdr:colOff>38100</xdr:colOff>
      <xdr:row>97</xdr:row>
      <xdr:rowOff>5572</xdr:rowOff>
    </xdr:to>
    <xdr:sp macro="" textlink="">
      <xdr:nvSpPr>
        <xdr:cNvPr id="496" name="楕円 495">
          <a:extLst>
            <a:ext uri="{FF2B5EF4-FFF2-40B4-BE49-F238E27FC236}">
              <a16:creationId xmlns:a16="http://schemas.microsoft.com/office/drawing/2014/main" id="{00000000-0008-0000-0700-0000F0010000}"/>
            </a:ext>
          </a:extLst>
        </xdr:cNvPr>
        <xdr:cNvSpPr/>
      </xdr:nvSpPr>
      <xdr:spPr>
        <a:xfrm>
          <a:off x="8699500" y="1653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168149</xdr:rowOff>
    </xdr:from>
    <xdr:ext cx="534377"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8483111" y="1662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20501</xdr:rowOff>
    </xdr:from>
    <xdr:to>
      <xdr:col>41</xdr:col>
      <xdr:colOff>101600</xdr:colOff>
      <xdr:row>96</xdr:row>
      <xdr:rowOff>122101</xdr:rowOff>
    </xdr:to>
    <xdr:sp macro="" textlink="">
      <xdr:nvSpPr>
        <xdr:cNvPr id="498" name="楕円 497">
          <a:extLst>
            <a:ext uri="{FF2B5EF4-FFF2-40B4-BE49-F238E27FC236}">
              <a16:creationId xmlns:a16="http://schemas.microsoft.com/office/drawing/2014/main" id="{00000000-0008-0000-0700-0000F2010000}"/>
            </a:ext>
          </a:extLst>
        </xdr:cNvPr>
        <xdr:cNvSpPr/>
      </xdr:nvSpPr>
      <xdr:spPr>
        <a:xfrm>
          <a:off x="7810500" y="16479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138628</xdr:rowOff>
    </xdr:from>
    <xdr:ext cx="534377"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7594111" y="1625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169968</xdr:rowOff>
    </xdr:from>
    <xdr:to>
      <xdr:col>36</xdr:col>
      <xdr:colOff>165100</xdr:colOff>
      <xdr:row>96</xdr:row>
      <xdr:rowOff>100118</xdr:rowOff>
    </xdr:to>
    <xdr:sp macro="" textlink="">
      <xdr:nvSpPr>
        <xdr:cNvPr id="500" name="楕円 499">
          <a:extLst>
            <a:ext uri="{FF2B5EF4-FFF2-40B4-BE49-F238E27FC236}">
              <a16:creationId xmlns:a16="http://schemas.microsoft.com/office/drawing/2014/main" id="{00000000-0008-0000-0700-0000F4010000}"/>
            </a:ext>
          </a:extLst>
        </xdr:cNvPr>
        <xdr:cNvSpPr/>
      </xdr:nvSpPr>
      <xdr:spPr>
        <a:xfrm>
          <a:off x="6921500" y="16457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116645</xdr:rowOff>
    </xdr:from>
    <xdr:ext cx="534377"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6705111" y="16232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7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7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7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7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7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消防費グラフ枠">
          <a:extLst>
            <a:ext uri="{FF2B5EF4-FFF2-40B4-BE49-F238E27FC236}">
              <a16:creationId xmlns:a16="http://schemas.microsoft.com/office/drawing/2014/main" id="{00000000-0008-0000-0700-00000C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138176</xdr:rowOff>
    </xdr:from>
    <xdr:to>
      <xdr:col>85</xdr:col>
      <xdr:colOff>126364</xdr:colOff>
      <xdr:row>38</xdr:row>
      <xdr:rowOff>25038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6317595" y="5110226"/>
          <a:ext cx="1269" cy="1429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28865</xdr:rowOff>
    </xdr:from>
    <xdr:ext cx="534377" cy="259045"/>
    <xdr:sp macro="" textlink="">
      <xdr:nvSpPr>
        <xdr:cNvPr id="526" name="消防費最小値テキスト">
          <a:extLst>
            <a:ext uri="{FF2B5EF4-FFF2-40B4-BE49-F238E27FC236}">
              <a16:creationId xmlns:a16="http://schemas.microsoft.com/office/drawing/2014/main" id="{00000000-0008-0000-0700-00000E020000}"/>
            </a:ext>
          </a:extLst>
        </xdr:cNvPr>
        <xdr:cNvSpPr txBox="1"/>
      </xdr:nvSpPr>
      <xdr:spPr>
        <a:xfrm>
          <a:off x="16370300"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25038</xdr:rowOff>
    </xdr:from>
    <xdr:to>
      <xdr:col>86</xdr:col>
      <xdr:colOff>25400</xdr:colOff>
      <xdr:row>38</xdr:row>
      <xdr:rowOff>25038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6230600" y="6540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84853</xdr:rowOff>
    </xdr:from>
    <xdr:ext cx="534377" cy="259045"/>
    <xdr:sp macro="" textlink="">
      <xdr:nvSpPr>
        <xdr:cNvPr id="528" name="消防費最大値テキスト">
          <a:extLst>
            <a:ext uri="{FF2B5EF4-FFF2-40B4-BE49-F238E27FC236}">
              <a16:creationId xmlns:a16="http://schemas.microsoft.com/office/drawing/2014/main" id="{00000000-0008-0000-0700-000010020000}"/>
            </a:ext>
          </a:extLst>
        </xdr:cNvPr>
        <xdr:cNvSpPr txBox="1"/>
      </xdr:nvSpPr>
      <xdr:spPr>
        <a:xfrm>
          <a:off x="16370300" y="4885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138176</xdr:rowOff>
    </xdr:from>
    <xdr:to>
      <xdr:col>86</xdr:col>
      <xdr:colOff>25400</xdr:colOff>
      <xdr:row>29</xdr:row>
      <xdr:rowOff>138176</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a:off x="16230600" y="5110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100552</xdr:rowOff>
    </xdr:from>
    <xdr:to>
      <xdr:col>85</xdr:col>
      <xdr:colOff>127000</xdr:colOff>
      <xdr:row>35</xdr:row>
      <xdr:rowOff>121660</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5481300" y="6101302"/>
          <a:ext cx="838200" cy="2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11815</xdr:rowOff>
    </xdr:from>
    <xdr:ext cx="534377" cy="259045"/>
    <xdr:sp macro="" textlink="">
      <xdr:nvSpPr>
        <xdr:cNvPr id="531" name="消防費平均値テキスト">
          <a:extLst>
            <a:ext uri="{FF2B5EF4-FFF2-40B4-BE49-F238E27FC236}">
              <a16:creationId xmlns:a16="http://schemas.microsoft.com/office/drawing/2014/main" id="{00000000-0008-0000-0700-000013020000}"/>
            </a:ext>
          </a:extLst>
        </xdr:cNvPr>
        <xdr:cNvSpPr txBox="1"/>
      </xdr:nvSpPr>
      <xdr:spPr>
        <a:xfrm>
          <a:off x="16370300" y="6184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33388</xdr:rowOff>
    </xdr:from>
    <xdr:to>
      <xdr:col>85</xdr:col>
      <xdr:colOff>177800</xdr:colOff>
      <xdr:row>36</xdr:row>
      <xdr:rowOff>134988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62687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121660</xdr:rowOff>
    </xdr:from>
    <xdr:to>
      <xdr:col>81</xdr:col>
      <xdr:colOff>50800</xdr:colOff>
      <xdr:row>35</xdr:row>
      <xdr:rowOff>140424</xdr:rowOff>
    </xdr:to>
    <xdr:cxnSp macro="">
      <xdr:nvCxnSpPr>
        <xdr:cNvPr id="533" name="直線コネクタ 532">
          <a:extLst>
            <a:ext uri="{FF2B5EF4-FFF2-40B4-BE49-F238E27FC236}">
              <a16:creationId xmlns:a16="http://schemas.microsoft.com/office/drawing/2014/main" id="{00000000-0008-0000-0700-000015020000}"/>
            </a:ext>
          </a:extLst>
        </xdr:cNvPr>
        <xdr:cNvCxnSpPr/>
      </xdr:nvCxnSpPr>
      <xdr:spPr>
        <a:xfrm flipV="1">
          <a:off x="14592300" y="6122410"/>
          <a:ext cx="889000" cy="1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37274</xdr:rowOff>
    </xdr:from>
    <xdr:to>
      <xdr:col>81</xdr:col>
      <xdr:colOff>101600</xdr:colOff>
      <xdr:row>36</xdr:row>
      <xdr:rowOff>138874</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5430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130001</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3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140424</xdr:rowOff>
    </xdr:from>
    <xdr:to>
      <xdr:col>76</xdr:col>
      <xdr:colOff>114300</xdr:colOff>
      <xdr:row>35</xdr:row>
      <xdr:rowOff>158712</xdr:rowOff>
    </xdr:to>
    <xdr:cxnSp macro="">
      <xdr:nvCxnSpPr>
        <xdr:cNvPr id="536" name="直線コネクタ 535">
          <a:extLst>
            <a:ext uri="{FF2B5EF4-FFF2-40B4-BE49-F238E27FC236}">
              <a16:creationId xmlns:a16="http://schemas.microsoft.com/office/drawing/2014/main" id="{00000000-0008-0000-0700-000018020000}"/>
            </a:ext>
          </a:extLst>
        </xdr:cNvPr>
        <xdr:cNvCxnSpPr/>
      </xdr:nvCxnSpPr>
      <xdr:spPr>
        <a:xfrm flipV="1">
          <a:off x="13703300" y="614117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53086</xdr:rowOff>
    </xdr:from>
    <xdr:to>
      <xdr:col>76</xdr:col>
      <xdr:colOff>165100</xdr:colOff>
      <xdr:row>36</xdr:row>
      <xdr:rowOff>154686</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4541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145813</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325111" y="6318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117545</xdr:rowOff>
    </xdr:from>
    <xdr:to>
      <xdr:col>71</xdr:col>
      <xdr:colOff>177800</xdr:colOff>
      <xdr:row>35</xdr:row>
      <xdr:rowOff>158712</xdr:rowOff>
    </xdr:to>
    <xdr:cxnSp macro="">
      <xdr:nvCxnSpPr>
        <xdr:cNvPr id="539" name="直線コネクタ 538">
          <a:extLst>
            <a:ext uri="{FF2B5EF4-FFF2-40B4-BE49-F238E27FC236}">
              <a16:creationId xmlns:a16="http://schemas.microsoft.com/office/drawing/2014/main" id="{00000000-0008-0000-0700-00001B020000}"/>
            </a:ext>
          </a:extLst>
        </xdr:cNvPr>
        <xdr:cNvCxnSpPr/>
      </xdr:nvCxnSpPr>
      <xdr:spPr>
        <a:xfrm>
          <a:off x="12814300" y="6118295"/>
          <a:ext cx="889000" cy="4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49886</xdr:rowOff>
    </xdr:from>
    <xdr:to>
      <xdr:col>72</xdr:col>
      <xdr:colOff>38100</xdr:colOff>
      <xdr:row>36</xdr:row>
      <xdr:rowOff>151486</xdr:rowOff>
    </xdr:to>
    <xdr:sp macro="" textlink="">
      <xdr:nvSpPr>
        <xdr:cNvPr id="540" name="フローチャート: 判断 539">
          <a:extLst>
            <a:ext uri="{FF2B5EF4-FFF2-40B4-BE49-F238E27FC236}">
              <a16:creationId xmlns:a16="http://schemas.microsoft.com/office/drawing/2014/main" id="{00000000-0008-0000-0700-00001C020000}"/>
            </a:ext>
          </a:extLst>
        </xdr:cNvPr>
        <xdr:cNvSpPr/>
      </xdr:nvSpPr>
      <xdr:spPr>
        <a:xfrm>
          <a:off x="13652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142613</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3436111" y="6314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40094</xdr:rowOff>
    </xdr:from>
    <xdr:to>
      <xdr:col>67</xdr:col>
      <xdr:colOff>101600</xdr:colOff>
      <xdr:row>36</xdr:row>
      <xdr:rowOff>141694</xdr:rowOff>
    </xdr:to>
    <xdr:sp macro="" textlink="">
      <xdr:nvSpPr>
        <xdr:cNvPr id="542" name="フローチャート: 判断 541">
          <a:extLst>
            <a:ext uri="{FF2B5EF4-FFF2-40B4-BE49-F238E27FC236}">
              <a16:creationId xmlns:a16="http://schemas.microsoft.com/office/drawing/2014/main" id="{00000000-0008-0000-0700-00001E020000}"/>
            </a:ext>
          </a:extLst>
        </xdr:cNvPr>
        <xdr:cNvSpPr/>
      </xdr:nvSpPr>
      <xdr:spPr>
        <a:xfrm>
          <a:off x="12763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132821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547111" y="630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49752</xdr:rowOff>
    </xdr:from>
    <xdr:to>
      <xdr:col>85</xdr:col>
      <xdr:colOff>177800</xdr:colOff>
      <xdr:row>35</xdr:row>
      <xdr:rowOff>151352</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6268700" y="605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72629</xdr:rowOff>
    </xdr:from>
    <xdr:ext cx="534377" cy="259045"/>
    <xdr:sp macro="" textlink="">
      <xdr:nvSpPr>
        <xdr:cNvPr id="550" name="消防費該当値テキスト">
          <a:extLst>
            <a:ext uri="{FF2B5EF4-FFF2-40B4-BE49-F238E27FC236}">
              <a16:creationId xmlns:a16="http://schemas.microsoft.com/office/drawing/2014/main" id="{00000000-0008-0000-0700-000026020000}"/>
            </a:ext>
          </a:extLst>
        </xdr:cNvPr>
        <xdr:cNvSpPr txBox="1"/>
      </xdr:nvSpPr>
      <xdr:spPr>
        <a:xfrm>
          <a:off x="16370300" y="5901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70860</xdr:rowOff>
    </xdr:from>
    <xdr:to>
      <xdr:col>81</xdr:col>
      <xdr:colOff>101600</xdr:colOff>
      <xdr:row>36</xdr:row>
      <xdr:rowOff>1010</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5430500" y="607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17537</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5214111" y="584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89624</xdr:rowOff>
    </xdr:from>
    <xdr:to>
      <xdr:col>76</xdr:col>
      <xdr:colOff>165100</xdr:colOff>
      <xdr:row>36</xdr:row>
      <xdr:rowOff>19774</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4541500" y="609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36301</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4325111" y="586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107912</xdr:rowOff>
    </xdr:from>
    <xdr:to>
      <xdr:col>72</xdr:col>
      <xdr:colOff>38100</xdr:colOff>
      <xdr:row>36</xdr:row>
      <xdr:rowOff>38062</xdr:rowOff>
    </xdr:to>
    <xdr:sp macro="" textlink="">
      <xdr:nvSpPr>
        <xdr:cNvPr id="555" name="楕円 554">
          <a:extLst>
            <a:ext uri="{FF2B5EF4-FFF2-40B4-BE49-F238E27FC236}">
              <a16:creationId xmlns:a16="http://schemas.microsoft.com/office/drawing/2014/main" id="{00000000-0008-0000-0700-00002B020000}"/>
            </a:ext>
          </a:extLst>
        </xdr:cNvPr>
        <xdr:cNvSpPr/>
      </xdr:nvSpPr>
      <xdr:spPr>
        <a:xfrm>
          <a:off x="13652500" y="61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54589</xdr:rowOff>
    </xdr:from>
    <xdr:ext cx="534377"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3436111" y="588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66745</xdr:rowOff>
    </xdr:from>
    <xdr:to>
      <xdr:col>67</xdr:col>
      <xdr:colOff>101600</xdr:colOff>
      <xdr:row>35</xdr:row>
      <xdr:rowOff>168345</xdr:rowOff>
    </xdr:to>
    <xdr:sp macro="" textlink="">
      <xdr:nvSpPr>
        <xdr:cNvPr id="557" name="楕円 556">
          <a:extLst>
            <a:ext uri="{FF2B5EF4-FFF2-40B4-BE49-F238E27FC236}">
              <a16:creationId xmlns:a16="http://schemas.microsoft.com/office/drawing/2014/main" id="{00000000-0008-0000-0700-00002D020000}"/>
            </a:ext>
          </a:extLst>
        </xdr:cNvPr>
        <xdr:cNvSpPr/>
      </xdr:nvSpPr>
      <xdr:spPr>
        <a:xfrm>
          <a:off x="12763500" y="606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13422</xdr:rowOff>
    </xdr:from>
    <xdr:ext cx="534377"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547111" y="584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700-000033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a:extLst>
            <a:ext uri="{FF2B5EF4-FFF2-40B4-BE49-F238E27FC236}">
              <a16:creationId xmlns:a16="http://schemas.microsoft.com/office/drawing/2014/main" id="{00000000-0008-0000-0700-000034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a:extLst>
            <a:ext uri="{FF2B5EF4-FFF2-40B4-BE49-F238E27FC236}">
              <a16:creationId xmlns:a16="http://schemas.microsoft.com/office/drawing/2014/main" id="{00000000-0008-0000-0700-000035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00000000-0008-0000-0700-00004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20150</xdr:rowOff>
    </xdr:from>
    <xdr:to>
      <xdr:col>85</xdr:col>
      <xdr:colOff>126364</xdr:colOff>
      <xdr:row>57</xdr:row>
      <xdr:rowOff>168291</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6317595" y="8592650"/>
          <a:ext cx="1269" cy="1348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668</xdr:rowOff>
    </xdr:from>
    <xdr:ext cx="534377" cy="259045"/>
    <xdr:sp macro="" textlink="">
      <xdr:nvSpPr>
        <xdr:cNvPr id="583" name="教育費最小値テキスト">
          <a:extLst>
            <a:ext uri="{FF2B5EF4-FFF2-40B4-BE49-F238E27FC236}">
              <a16:creationId xmlns:a16="http://schemas.microsoft.com/office/drawing/2014/main" id="{00000000-0008-0000-0700-000047020000}"/>
            </a:ext>
          </a:extLst>
        </xdr:cNvPr>
        <xdr:cNvSpPr txBox="1"/>
      </xdr:nvSpPr>
      <xdr:spPr>
        <a:xfrm>
          <a:off x="16370300" y="9944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168291</xdr:rowOff>
    </xdr:from>
    <xdr:to>
      <xdr:col>86</xdr:col>
      <xdr:colOff>25400</xdr:colOff>
      <xdr:row>57</xdr:row>
      <xdr:rowOff>168291</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6230600" y="994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138277</xdr:rowOff>
    </xdr:from>
    <xdr:ext cx="599010" cy="259045"/>
    <xdr:sp macro="" textlink="">
      <xdr:nvSpPr>
        <xdr:cNvPr id="585" name="教育費最大値テキスト">
          <a:extLst>
            <a:ext uri="{FF2B5EF4-FFF2-40B4-BE49-F238E27FC236}">
              <a16:creationId xmlns:a16="http://schemas.microsoft.com/office/drawing/2014/main" id="{00000000-0008-0000-0700-000049020000}"/>
            </a:ext>
          </a:extLst>
        </xdr:cNvPr>
        <xdr:cNvSpPr txBox="1"/>
      </xdr:nvSpPr>
      <xdr:spPr>
        <a:xfrm>
          <a:off x="16370300" y="8367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205,689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20150</xdr:rowOff>
    </xdr:from>
    <xdr:to>
      <xdr:col>86</xdr:col>
      <xdr:colOff>25400</xdr:colOff>
      <xdr:row>50</xdr:row>
      <xdr:rowOff>20150</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6230600" y="859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103947</xdr:rowOff>
    </xdr:from>
    <xdr:to>
      <xdr:col>85</xdr:col>
      <xdr:colOff>127000</xdr:colOff>
      <xdr:row>57</xdr:row>
      <xdr:rowOff>109593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5481300" y="9876597"/>
          <a:ext cx="838200" cy="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23072</xdr:rowOff>
    </xdr:from>
    <xdr:ext cx="534377" cy="259045"/>
    <xdr:sp macro="" textlink="">
      <xdr:nvSpPr>
        <xdr:cNvPr id="588" name="教育費平均値テキスト">
          <a:extLst>
            <a:ext uri="{FF2B5EF4-FFF2-40B4-BE49-F238E27FC236}">
              <a16:creationId xmlns:a16="http://schemas.microsoft.com/office/drawing/2014/main" id="{00000000-0008-0000-0700-00004C020000}"/>
            </a:ext>
          </a:extLst>
        </xdr:cNvPr>
        <xdr:cNvSpPr txBox="1"/>
      </xdr:nvSpPr>
      <xdr:spPr>
        <a:xfrm>
          <a:off x="16370300" y="9452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195</xdr:rowOff>
    </xdr:from>
    <xdr:to>
      <xdr:col>85</xdr:col>
      <xdr:colOff>177800</xdr:colOff>
      <xdr:row>56</xdr:row>
      <xdr:rowOff>101795</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6268700" y="960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103947</xdr:rowOff>
    </xdr:from>
    <xdr:to>
      <xdr:col>81</xdr:col>
      <xdr:colOff>50800</xdr:colOff>
      <xdr:row>57</xdr:row>
      <xdr:rowOff>133604</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4592300" y="9876597"/>
          <a:ext cx="889000" cy="29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51950</xdr:rowOff>
    </xdr:from>
    <xdr:to>
      <xdr:col>81</xdr:col>
      <xdr:colOff>101600</xdr:colOff>
      <xdr:row>56</xdr:row>
      <xdr:rowOff>153550</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54305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170077</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14111" y="942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5923</xdr:rowOff>
    </xdr:from>
    <xdr:to>
      <xdr:col>76</xdr:col>
      <xdr:colOff>114300</xdr:colOff>
      <xdr:row>57</xdr:row>
      <xdr:rowOff>133604</xdr:rowOff>
    </xdr:to>
    <xdr:cxnSp macro="">
      <xdr:nvCxnSpPr>
        <xdr:cNvPr id="593" name="直線コネクタ 592">
          <a:extLst>
            <a:ext uri="{FF2B5EF4-FFF2-40B4-BE49-F238E27FC236}">
              <a16:creationId xmlns:a16="http://schemas.microsoft.com/office/drawing/2014/main" id="{00000000-0008-0000-0700-000051020000}"/>
            </a:ext>
          </a:extLst>
        </xdr:cNvPr>
        <xdr:cNvCxnSpPr/>
      </xdr:nvCxnSpPr>
      <xdr:spPr>
        <a:xfrm>
          <a:off x="13703300" y="9778573"/>
          <a:ext cx="889000" cy="1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47402</xdr:rowOff>
    </xdr:from>
    <xdr:to>
      <xdr:col>76</xdr:col>
      <xdr:colOff>165100</xdr:colOff>
      <xdr:row>56</xdr:row>
      <xdr:rowOff>149002</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4541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165529</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157035</xdr:rowOff>
    </xdr:from>
    <xdr:to>
      <xdr:col>71</xdr:col>
      <xdr:colOff>177800</xdr:colOff>
      <xdr:row>57</xdr:row>
      <xdr:rowOff>5923</xdr:rowOff>
    </xdr:to>
    <xdr:cxnSp macro="">
      <xdr:nvCxnSpPr>
        <xdr:cNvPr id="596" name="直線コネクタ 595">
          <a:extLst>
            <a:ext uri="{FF2B5EF4-FFF2-40B4-BE49-F238E27FC236}">
              <a16:creationId xmlns:a16="http://schemas.microsoft.com/office/drawing/2014/main" id="{00000000-0008-0000-0700-000054020000}"/>
            </a:ext>
          </a:extLst>
        </xdr:cNvPr>
        <xdr:cNvCxnSpPr/>
      </xdr:nvCxnSpPr>
      <xdr:spPr>
        <a:xfrm>
          <a:off x="12814300" y="9758235"/>
          <a:ext cx="889000" cy="20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51013</xdr:rowOff>
    </xdr:from>
    <xdr:to>
      <xdr:col>72</xdr:col>
      <xdr:colOff>38100</xdr:colOff>
      <xdr:row>56</xdr:row>
      <xdr:rowOff>152613</xdr:rowOff>
    </xdr:to>
    <xdr:sp macro="" textlink="">
      <xdr:nvSpPr>
        <xdr:cNvPr id="597" name="フローチャート: 判断 596">
          <a:extLst>
            <a:ext uri="{FF2B5EF4-FFF2-40B4-BE49-F238E27FC236}">
              <a16:creationId xmlns:a16="http://schemas.microsoft.com/office/drawing/2014/main" id="{00000000-0008-0000-0700-000055020000}"/>
            </a:ext>
          </a:extLst>
        </xdr:cNvPr>
        <xdr:cNvSpPr/>
      </xdr:nvSpPr>
      <xdr:spPr>
        <a:xfrm>
          <a:off x="13652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169140</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49292</xdr:rowOff>
    </xdr:from>
    <xdr:to>
      <xdr:col>67</xdr:col>
      <xdr:colOff>101600</xdr:colOff>
      <xdr:row>56</xdr:row>
      <xdr:rowOff>150892</xdr:rowOff>
    </xdr:to>
    <xdr:sp macro="" textlink="">
      <xdr:nvSpPr>
        <xdr:cNvPr id="599" name="フローチャート: 判断 598">
          <a:extLst>
            <a:ext uri="{FF2B5EF4-FFF2-40B4-BE49-F238E27FC236}">
              <a16:creationId xmlns:a16="http://schemas.microsoft.com/office/drawing/2014/main" id="{00000000-0008-0000-0700-000057020000}"/>
            </a:ext>
          </a:extLst>
        </xdr:cNvPr>
        <xdr:cNvSpPr/>
      </xdr:nvSpPr>
      <xdr:spPr>
        <a:xfrm>
          <a:off x="12763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167419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58793</xdr:rowOff>
    </xdr:from>
    <xdr:to>
      <xdr:col>85</xdr:col>
      <xdr:colOff>177800</xdr:colOff>
      <xdr:row>57</xdr:row>
      <xdr:rowOff>160393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6268700" y="983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145170</xdr:rowOff>
    </xdr:from>
    <xdr:ext cx="534377" cy="259045"/>
    <xdr:sp macro="" textlink="">
      <xdr:nvSpPr>
        <xdr:cNvPr id="607" name="教育費該当値テキスト">
          <a:extLst>
            <a:ext uri="{FF2B5EF4-FFF2-40B4-BE49-F238E27FC236}">
              <a16:creationId xmlns:a16="http://schemas.microsoft.com/office/drawing/2014/main" id="{00000000-0008-0000-0700-00005F020000}"/>
            </a:ext>
          </a:extLst>
        </xdr:cNvPr>
        <xdr:cNvSpPr txBox="1"/>
      </xdr:nvSpPr>
      <xdr:spPr>
        <a:xfrm>
          <a:off x="16370300" y="974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53147</xdr:rowOff>
    </xdr:from>
    <xdr:to>
      <xdr:col>81</xdr:col>
      <xdr:colOff>101600</xdr:colOff>
      <xdr:row>57</xdr:row>
      <xdr:rowOff>154747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5430500" y="982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145874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5214111" y="9918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82804</xdr:rowOff>
    </xdr:from>
    <xdr:to>
      <xdr:col>76</xdr:col>
      <xdr:colOff>165100</xdr:colOff>
      <xdr:row>58</xdr:row>
      <xdr:rowOff>12954</xdr:rowOff>
    </xdr:to>
    <xdr:sp macro="" textlink="">
      <xdr:nvSpPr>
        <xdr:cNvPr id="610" name="楕円 609">
          <a:extLst>
            <a:ext uri="{FF2B5EF4-FFF2-40B4-BE49-F238E27FC236}">
              <a16:creationId xmlns:a16="http://schemas.microsoft.com/office/drawing/2014/main" id="{00000000-0008-0000-0700-000062020000}"/>
            </a:ext>
          </a:extLst>
        </xdr:cNvPr>
        <xdr:cNvSpPr/>
      </xdr:nvSpPr>
      <xdr:spPr>
        <a:xfrm>
          <a:off x="14541500" y="985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4081</xdr:rowOff>
    </xdr:from>
    <xdr:ext cx="534377"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4325111" y="99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126573</xdr:rowOff>
    </xdr:from>
    <xdr:to>
      <xdr:col>72</xdr:col>
      <xdr:colOff>38100</xdr:colOff>
      <xdr:row>57</xdr:row>
      <xdr:rowOff>56723</xdr:rowOff>
    </xdr:to>
    <xdr:sp macro="" textlink="">
      <xdr:nvSpPr>
        <xdr:cNvPr id="612" name="楕円 611">
          <a:extLst>
            <a:ext uri="{FF2B5EF4-FFF2-40B4-BE49-F238E27FC236}">
              <a16:creationId xmlns:a16="http://schemas.microsoft.com/office/drawing/2014/main" id="{00000000-0008-0000-0700-000064020000}"/>
            </a:ext>
          </a:extLst>
        </xdr:cNvPr>
        <xdr:cNvSpPr/>
      </xdr:nvSpPr>
      <xdr:spPr>
        <a:xfrm>
          <a:off x="13652500" y="972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47850</xdr:rowOff>
    </xdr:from>
    <xdr:ext cx="534377"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3436111" y="982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106235</xdr:rowOff>
    </xdr:from>
    <xdr:to>
      <xdr:col>67</xdr:col>
      <xdr:colOff>101600</xdr:colOff>
      <xdr:row>57</xdr:row>
      <xdr:rowOff>36385</xdr:rowOff>
    </xdr:to>
    <xdr:sp macro="" textlink="">
      <xdr:nvSpPr>
        <xdr:cNvPr id="614" name="楕円 613">
          <a:extLst>
            <a:ext uri="{FF2B5EF4-FFF2-40B4-BE49-F238E27FC236}">
              <a16:creationId xmlns:a16="http://schemas.microsoft.com/office/drawing/2014/main" id="{00000000-0008-0000-0700-000066020000}"/>
            </a:ext>
          </a:extLst>
        </xdr:cNvPr>
        <xdr:cNvSpPr/>
      </xdr:nvSpPr>
      <xdr:spPr>
        <a:xfrm>
          <a:off x="12763500" y="97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27512</xdr:rowOff>
    </xdr:from>
    <xdr:ext cx="534377"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547111" y="980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00000000-0008-0000-0700-00006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00000000-0008-0000-0700-00006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00000000-0008-0000-0700-00006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00000000-0008-0000-0700-00006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0" name="災害復旧費グラフ枠">
          <a:extLst>
            <a:ext uri="{FF2B5EF4-FFF2-40B4-BE49-F238E27FC236}">
              <a16:creationId xmlns:a16="http://schemas.microsoft.com/office/drawing/2014/main" id="{00000000-0008-0000-0700-00008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31523</xdr:rowOff>
    </xdr:from>
    <xdr:to>
      <xdr:col>85</xdr:col>
      <xdr:colOff>126364</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6317595" y="12033023"/>
          <a:ext cx="1269" cy="161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2" name="災害復旧費最小値テキスト">
          <a:extLst>
            <a:ext uri="{FF2B5EF4-FFF2-40B4-BE49-F238E27FC236}">
              <a16:creationId xmlns:a16="http://schemas.microsoft.com/office/drawing/2014/main" id="{00000000-0008-0000-0700-000082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149650</xdr:rowOff>
    </xdr:from>
    <xdr:ext cx="534377" cy="259045"/>
    <xdr:sp macro="" textlink="">
      <xdr:nvSpPr>
        <xdr:cNvPr id="644" name="災害復旧費最大値テキスト">
          <a:extLst>
            <a:ext uri="{FF2B5EF4-FFF2-40B4-BE49-F238E27FC236}">
              <a16:creationId xmlns:a16="http://schemas.microsoft.com/office/drawing/2014/main" id="{00000000-0008-0000-0700-000084020000}"/>
            </a:ext>
          </a:extLst>
        </xdr:cNvPr>
        <xdr:cNvSpPr txBox="1"/>
      </xdr:nvSpPr>
      <xdr:spPr>
        <a:xfrm>
          <a:off x="16370300" y="1180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98,625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31523</xdr:rowOff>
    </xdr:from>
    <xdr:to>
      <xdr:col>86</xdr:col>
      <xdr:colOff>25400</xdr:colOff>
      <xdr:row>70</xdr:row>
      <xdr:rowOff>31523</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6230600" y="1203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169157</xdr:rowOff>
    </xdr:from>
    <xdr:to>
      <xdr:col>85</xdr:col>
      <xdr:colOff>127000</xdr:colOff>
      <xdr:row>79</xdr:row>
      <xdr:rowOff>74026</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a:off x="15481300" y="13542257"/>
          <a:ext cx="838200" cy="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77210</xdr:rowOff>
    </xdr:from>
    <xdr:ext cx="534377" cy="259045"/>
    <xdr:sp macro="" textlink="">
      <xdr:nvSpPr>
        <xdr:cNvPr id="647" name="災害復旧費平均値テキスト">
          <a:extLst>
            <a:ext uri="{FF2B5EF4-FFF2-40B4-BE49-F238E27FC236}">
              <a16:creationId xmlns:a16="http://schemas.microsoft.com/office/drawing/2014/main" id="{00000000-0008-0000-0700-000087020000}"/>
            </a:ext>
          </a:extLst>
        </xdr:cNvPr>
        <xdr:cNvSpPr txBox="1"/>
      </xdr:nvSpPr>
      <xdr:spPr>
        <a:xfrm>
          <a:off x="16370300" y="132788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54333</xdr:rowOff>
    </xdr:from>
    <xdr:to>
      <xdr:col>85</xdr:col>
      <xdr:colOff>177800</xdr:colOff>
      <xdr:row>78</xdr:row>
      <xdr:rowOff>155933</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62687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169157</xdr:rowOff>
    </xdr:from>
    <xdr:to>
      <xdr:col>81</xdr:col>
      <xdr:colOff>50800</xdr:colOff>
      <xdr:row>79</xdr:row>
      <xdr:rowOff>76721</xdr:rowOff>
    </xdr:to>
    <xdr:cxnSp macro="">
      <xdr:nvCxnSpPr>
        <xdr:cNvPr id="649" name="直線コネクタ 648">
          <a:extLst>
            <a:ext uri="{FF2B5EF4-FFF2-40B4-BE49-F238E27FC236}">
              <a16:creationId xmlns:a16="http://schemas.microsoft.com/office/drawing/2014/main" id="{00000000-0008-0000-0700-000089020000}"/>
            </a:ext>
          </a:extLst>
        </xdr:cNvPr>
        <xdr:cNvCxnSpPr/>
      </xdr:nvCxnSpPr>
      <xdr:spPr>
        <a:xfrm flipV="1">
          <a:off x="14592300" y="13542257"/>
          <a:ext cx="889000" cy="7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70776</xdr:rowOff>
    </xdr:from>
    <xdr:to>
      <xdr:col>81</xdr:col>
      <xdr:colOff>101600</xdr:colOff>
      <xdr:row>79</xdr:row>
      <xdr:rowOff>926</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5430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17453</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76721</xdr:rowOff>
    </xdr:from>
    <xdr:to>
      <xdr:col>76</xdr:col>
      <xdr:colOff>114300</xdr:colOff>
      <xdr:row>79</xdr:row>
      <xdr:rowOff>92216</xdr:rowOff>
    </xdr:to>
    <xdr:cxnSp macro="">
      <xdr:nvCxnSpPr>
        <xdr:cNvPr id="652" name="直線コネクタ 651">
          <a:extLst>
            <a:ext uri="{FF2B5EF4-FFF2-40B4-BE49-F238E27FC236}">
              <a16:creationId xmlns:a16="http://schemas.microsoft.com/office/drawing/2014/main" id="{00000000-0008-0000-0700-00008C020000}"/>
            </a:ext>
          </a:extLst>
        </xdr:cNvPr>
        <xdr:cNvCxnSpPr/>
      </xdr:nvCxnSpPr>
      <xdr:spPr>
        <a:xfrm flipV="1">
          <a:off x="13703300" y="13621271"/>
          <a:ext cx="889000" cy="1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132415</xdr:rowOff>
    </xdr:from>
    <xdr:to>
      <xdr:col>76</xdr:col>
      <xdr:colOff>165100</xdr:colOff>
      <xdr:row>79</xdr:row>
      <xdr:rowOff>62565</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4541500" y="13505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79092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357428" y="13280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92216</xdr:rowOff>
    </xdr:from>
    <xdr:to>
      <xdr:col>71</xdr:col>
      <xdr:colOff>177800</xdr:colOff>
      <xdr:row>79</xdr:row>
      <xdr:rowOff>98847</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flipV="1">
          <a:off x="12814300" y="13636766"/>
          <a:ext cx="889000" cy="6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150981</xdr:rowOff>
    </xdr:from>
    <xdr:to>
      <xdr:col>72</xdr:col>
      <xdr:colOff>38100</xdr:colOff>
      <xdr:row>79</xdr:row>
      <xdr:rowOff>81131</xdr:rowOff>
    </xdr:to>
    <xdr:sp macro="" textlink="">
      <xdr:nvSpPr>
        <xdr:cNvPr id="656" name="フローチャート: 判断 655">
          <a:extLst>
            <a:ext uri="{FF2B5EF4-FFF2-40B4-BE49-F238E27FC236}">
              <a16:creationId xmlns:a16="http://schemas.microsoft.com/office/drawing/2014/main" id="{00000000-0008-0000-0700-000090020000}"/>
            </a:ext>
          </a:extLst>
        </xdr:cNvPr>
        <xdr:cNvSpPr/>
      </xdr:nvSpPr>
      <xdr:spPr>
        <a:xfrm>
          <a:off x="13652500" y="1352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97658</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3468428" y="1329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138424</xdr:rowOff>
    </xdr:from>
    <xdr:to>
      <xdr:col>67</xdr:col>
      <xdr:colOff>101600</xdr:colOff>
      <xdr:row>79</xdr:row>
      <xdr:rowOff>68574</xdr:rowOff>
    </xdr:to>
    <xdr:sp macro="" textlink="">
      <xdr:nvSpPr>
        <xdr:cNvPr id="658" name="フローチャート: 判断 657">
          <a:extLst>
            <a:ext uri="{FF2B5EF4-FFF2-40B4-BE49-F238E27FC236}">
              <a16:creationId xmlns:a16="http://schemas.microsoft.com/office/drawing/2014/main" id="{00000000-0008-0000-0700-000092020000}"/>
            </a:ext>
          </a:extLst>
        </xdr:cNvPr>
        <xdr:cNvSpPr/>
      </xdr:nvSpPr>
      <xdr:spPr>
        <a:xfrm>
          <a:off x="12763500" y="1351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85101</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579428" y="1328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23226</xdr:rowOff>
    </xdr:from>
    <xdr:to>
      <xdr:col>85</xdr:col>
      <xdr:colOff>177800</xdr:colOff>
      <xdr:row>79</xdr:row>
      <xdr:rowOff>124826</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6268700" y="1356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109603</xdr:rowOff>
    </xdr:from>
    <xdr:ext cx="469744" cy="259045"/>
    <xdr:sp macro="" textlink="">
      <xdr:nvSpPr>
        <xdr:cNvPr id="666" name="災害復旧費該当値テキスト">
          <a:extLst>
            <a:ext uri="{FF2B5EF4-FFF2-40B4-BE49-F238E27FC236}">
              <a16:creationId xmlns:a16="http://schemas.microsoft.com/office/drawing/2014/main" id="{00000000-0008-0000-0700-00009A020000}"/>
            </a:ext>
          </a:extLst>
        </xdr:cNvPr>
        <xdr:cNvSpPr txBox="1"/>
      </xdr:nvSpPr>
      <xdr:spPr>
        <a:xfrm>
          <a:off x="16370300" y="1348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118357</xdr:rowOff>
    </xdr:from>
    <xdr:to>
      <xdr:col>81</xdr:col>
      <xdr:colOff>101600</xdr:colOff>
      <xdr:row>79</xdr:row>
      <xdr:rowOff>48507</xdr:rowOff>
    </xdr:to>
    <xdr:sp macro="" textlink="">
      <xdr:nvSpPr>
        <xdr:cNvPr id="667" name="楕円 666">
          <a:extLst>
            <a:ext uri="{FF2B5EF4-FFF2-40B4-BE49-F238E27FC236}">
              <a16:creationId xmlns:a16="http://schemas.microsoft.com/office/drawing/2014/main" id="{00000000-0008-0000-0700-00009B020000}"/>
            </a:ext>
          </a:extLst>
        </xdr:cNvPr>
        <xdr:cNvSpPr/>
      </xdr:nvSpPr>
      <xdr:spPr>
        <a:xfrm>
          <a:off x="15430500" y="1349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39634</xdr:rowOff>
    </xdr:from>
    <xdr:ext cx="469744"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5246428" y="1358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25921</xdr:rowOff>
    </xdr:from>
    <xdr:to>
      <xdr:col>76</xdr:col>
      <xdr:colOff>165100</xdr:colOff>
      <xdr:row>79</xdr:row>
      <xdr:rowOff>127521</xdr:rowOff>
    </xdr:to>
    <xdr:sp macro="" textlink="">
      <xdr:nvSpPr>
        <xdr:cNvPr id="669" name="楕円 668">
          <a:extLst>
            <a:ext uri="{FF2B5EF4-FFF2-40B4-BE49-F238E27FC236}">
              <a16:creationId xmlns:a16="http://schemas.microsoft.com/office/drawing/2014/main" id="{00000000-0008-0000-0700-00009D020000}"/>
            </a:ext>
          </a:extLst>
        </xdr:cNvPr>
        <xdr:cNvSpPr/>
      </xdr:nvSpPr>
      <xdr:spPr>
        <a:xfrm>
          <a:off x="14541500" y="13570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118648</xdr:rowOff>
    </xdr:from>
    <xdr:ext cx="469744"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4357428" y="1366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41416</xdr:rowOff>
    </xdr:from>
    <xdr:to>
      <xdr:col>72</xdr:col>
      <xdr:colOff>38100</xdr:colOff>
      <xdr:row>79</xdr:row>
      <xdr:rowOff>143016</xdr:rowOff>
    </xdr:to>
    <xdr:sp macro="" textlink="">
      <xdr:nvSpPr>
        <xdr:cNvPr id="671" name="楕円 670">
          <a:extLst>
            <a:ext uri="{FF2B5EF4-FFF2-40B4-BE49-F238E27FC236}">
              <a16:creationId xmlns:a16="http://schemas.microsoft.com/office/drawing/2014/main" id="{00000000-0008-0000-0700-00009F020000}"/>
            </a:ext>
          </a:extLst>
        </xdr:cNvPr>
        <xdr:cNvSpPr/>
      </xdr:nvSpPr>
      <xdr:spPr>
        <a:xfrm>
          <a:off x="13652500" y="135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134143</xdr:rowOff>
    </xdr:from>
    <xdr:ext cx="378565"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3514017" y="1367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48047</xdr:rowOff>
    </xdr:from>
    <xdr:to>
      <xdr:col>67</xdr:col>
      <xdr:colOff>101600</xdr:colOff>
      <xdr:row>79</xdr:row>
      <xdr:rowOff>149647</xdr:rowOff>
    </xdr:to>
    <xdr:sp macro="" textlink="">
      <xdr:nvSpPr>
        <xdr:cNvPr id="673" name="楕円 672">
          <a:extLst>
            <a:ext uri="{FF2B5EF4-FFF2-40B4-BE49-F238E27FC236}">
              <a16:creationId xmlns:a16="http://schemas.microsoft.com/office/drawing/2014/main" id="{00000000-0008-0000-0700-0000A1020000}"/>
            </a:ext>
          </a:extLst>
        </xdr:cNvPr>
        <xdr:cNvSpPr/>
      </xdr:nvSpPr>
      <xdr:spPr>
        <a:xfrm>
          <a:off x="12763500" y="13592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140774</xdr:rowOff>
    </xdr:from>
    <xdr:ext cx="249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689650" y="1368532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8" name="正方形/長方形 677">
          <a:extLst>
            <a:ext uri="{FF2B5EF4-FFF2-40B4-BE49-F238E27FC236}">
              <a16:creationId xmlns:a16="http://schemas.microsoft.com/office/drawing/2014/main" id="{00000000-0008-0000-0700-0000A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9" name="正方形/長方形 678">
          <a:extLst>
            <a:ext uri="{FF2B5EF4-FFF2-40B4-BE49-F238E27FC236}">
              <a16:creationId xmlns:a16="http://schemas.microsoft.com/office/drawing/2014/main" id="{00000000-0008-0000-0700-0000A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0" name="正方形/長方形 679">
          <a:extLst>
            <a:ext uri="{FF2B5EF4-FFF2-40B4-BE49-F238E27FC236}">
              <a16:creationId xmlns:a16="http://schemas.microsoft.com/office/drawing/2014/main" id="{00000000-0008-0000-0700-0000A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1" name="正方形/長方形 680">
          <a:extLst>
            <a:ext uri="{FF2B5EF4-FFF2-40B4-BE49-F238E27FC236}">
              <a16:creationId xmlns:a16="http://schemas.microsoft.com/office/drawing/2014/main" id="{00000000-0008-0000-0700-0000A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2" name="正方形/長方形 681">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a:extLst>
            <a:ext uri="{FF2B5EF4-FFF2-40B4-BE49-F238E27FC236}">
              <a16:creationId xmlns:a16="http://schemas.microsoft.com/office/drawing/2014/main" id="{00000000-0008-0000-0700-0000B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41765</xdr:rowOff>
    </xdr:from>
    <xdr:to>
      <xdr:col>85</xdr:col>
      <xdr:colOff>126364</xdr:colOff>
      <xdr:row>99</xdr:row>
      <xdr:rowOff>9992</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6317595" y="15643715"/>
          <a:ext cx="1269" cy="1339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13819</xdr:rowOff>
    </xdr:from>
    <xdr:ext cx="534377" cy="259045"/>
    <xdr:sp macro="" textlink="">
      <xdr:nvSpPr>
        <xdr:cNvPr id="701" name="公債費最小値テキスト">
          <a:extLst>
            <a:ext uri="{FF2B5EF4-FFF2-40B4-BE49-F238E27FC236}">
              <a16:creationId xmlns:a16="http://schemas.microsoft.com/office/drawing/2014/main" id="{00000000-0008-0000-0700-0000BD020000}"/>
            </a:ext>
          </a:extLst>
        </xdr:cNvPr>
        <xdr:cNvSpPr txBox="1"/>
      </xdr:nvSpPr>
      <xdr:spPr>
        <a:xfrm>
          <a:off x="16370300" y="1698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9992</xdr:rowOff>
    </xdr:from>
    <xdr:to>
      <xdr:col>86</xdr:col>
      <xdr:colOff>25400</xdr:colOff>
      <xdr:row>99</xdr:row>
      <xdr:rowOff>9992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6230600" y="16983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159892</xdr:rowOff>
    </xdr:from>
    <xdr:ext cx="599010" cy="259045"/>
    <xdr:sp macro="" textlink="">
      <xdr:nvSpPr>
        <xdr:cNvPr id="703" name="公債費最大値テキスト">
          <a:extLst>
            <a:ext uri="{FF2B5EF4-FFF2-40B4-BE49-F238E27FC236}">
              <a16:creationId xmlns:a16="http://schemas.microsoft.com/office/drawing/2014/main" id="{00000000-0008-0000-0700-0000BF020000}"/>
            </a:ext>
          </a:extLst>
        </xdr:cNvPr>
        <xdr:cNvSpPr txBox="1"/>
      </xdr:nvSpPr>
      <xdr:spPr>
        <a:xfrm>
          <a:off x="16370300" y="1541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437,489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41765</xdr:rowOff>
    </xdr:from>
    <xdr:to>
      <xdr:col>86</xdr:col>
      <xdr:colOff>25400</xdr:colOff>
      <xdr:row>91</xdr:row>
      <xdr:rowOff>41765</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6230600" y="1564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71368</xdr:rowOff>
    </xdr:from>
    <xdr:to>
      <xdr:col>85</xdr:col>
      <xdr:colOff>127000</xdr:colOff>
      <xdr:row>98</xdr:row>
      <xdr:rowOff>75571</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5481300" y="16873468"/>
          <a:ext cx="838200" cy="4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16487</xdr:rowOff>
    </xdr:from>
    <xdr:ext cx="534377" cy="259045"/>
    <xdr:sp macro="" textlink="">
      <xdr:nvSpPr>
        <xdr:cNvPr id="706" name="公債費平均値テキスト">
          <a:extLst>
            <a:ext uri="{FF2B5EF4-FFF2-40B4-BE49-F238E27FC236}">
              <a16:creationId xmlns:a16="http://schemas.microsoft.com/office/drawing/2014/main" id="{00000000-0008-0000-0700-0000C2020000}"/>
            </a:ext>
          </a:extLst>
        </xdr:cNvPr>
        <xdr:cNvSpPr txBox="1"/>
      </xdr:nvSpPr>
      <xdr:spPr>
        <a:xfrm>
          <a:off x="16370300" y="16647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165060</xdr:rowOff>
    </xdr:from>
    <xdr:to>
      <xdr:col>85</xdr:col>
      <xdr:colOff>177800</xdr:colOff>
      <xdr:row>98</xdr:row>
      <xdr:rowOff>95210</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62687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71368</xdr:rowOff>
    </xdr:from>
    <xdr:to>
      <xdr:col>81</xdr:col>
      <xdr:colOff>50800</xdr:colOff>
      <xdr:row>98</xdr:row>
      <xdr:rowOff>73416</xdr:rowOff>
    </xdr:to>
    <xdr:cxnSp macro="">
      <xdr:nvCxnSpPr>
        <xdr:cNvPr id="708" name="直線コネクタ 707">
          <a:extLst>
            <a:ext uri="{FF2B5EF4-FFF2-40B4-BE49-F238E27FC236}">
              <a16:creationId xmlns:a16="http://schemas.microsoft.com/office/drawing/2014/main" id="{00000000-0008-0000-0700-0000C4020000}"/>
            </a:ext>
          </a:extLst>
        </xdr:cNvPr>
        <xdr:cNvCxnSpPr/>
      </xdr:nvCxnSpPr>
      <xdr:spPr>
        <a:xfrm flipV="1">
          <a:off x="14592300" y="16873468"/>
          <a:ext cx="889000" cy="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162902</xdr:rowOff>
    </xdr:from>
    <xdr:to>
      <xdr:col>81</xdr:col>
      <xdr:colOff>101600</xdr:colOff>
      <xdr:row>98</xdr:row>
      <xdr:rowOff>93052</xdr:rowOff>
    </xdr:to>
    <xdr:sp macro="" textlink="">
      <xdr:nvSpPr>
        <xdr:cNvPr id="709" name="フローチャート: 判断 708">
          <a:extLst>
            <a:ext uri="{FF2B5EF4-FFF2-40B4-BE49-F238E27FC236}">
              <a16:creationId xmlns:a16="http://schemas.microsoft.com/office/drawing/2014/main" id="{00000000-0008-0000-0700-0000C5020000}"/>
            </a:ext>
          </a:extLst>
        </xdr:cNvPr>
        <xdr:cNvSpPr/>
      </xdr:nvSpPr>
      <xdr:spPr>
        <a:xfrm>
          <a:off x="15430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109579</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14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73416</xdr:rowOff>
    </xdr:from>
    <xdr:to>
      <xdr:col>76</xdr:col>
      <xdr:colOff>114300</xdr:colOff>
      <xdr:row>98</xdr:row>
      <xdr:rowOff>81505</xdr:rowOff>
    </xdr:to>
    <xdr:cxnSp macro="">
      <xdr:nvCxnSpPr>
        <xdr:cNvPr id="711" name="直線コネクタ 710">
          <a:extLst>
            <a:ext uri="{FF2B5EF4-FFF2-40B4-BE49-F238E27FC236}">
              <a16:creationId xmlns:a16="http://schemas.microsoft.com/office/drawing/2014/main" id="{00000000-0008-0000-0700-0000C7020000}"/>
            </a:ext>
          </a:extLst>
        </xdr:cNvPr>
        <xdr:cNvCxnSpPr/>
      </xdr:nvCxnSpPr>
      <xdr:spPr>
        <a:xfrm flipV="1">
          <a:off x="13703300" y="16875516"/>
          <a:ext cx="889000" cy="8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162140</xdr:rowOff>
    </xdr:from>
    <xdr:to>
      <xdr:col>76</xdr:col>
      <xdr:colOff>165100</xdr:colOff>
      <xdr:row>98</xdr:row>
      <xdr:rowOff>92290</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4541500" y="1679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108817</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56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81505</xdr:rowOff>
    </xdr:from>
    <xdr:to>
      <xdr:col>71</xdr:col>
      <xdr:colOff>177800</xdr:colOff>
      <xdr:row>98</xdr:row>
      <xdr:rowOff>88967</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flipV="1">
          <a:off x="12814300" y="16883605"/>
          <a:ext cx="889000" cy="7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159446</xdr:rowOff>
    </xdr:from>
    <xdr:to>
      <xdr:col>72</xdr:col>
      <xdr:colOff>38100</xdr:colOff>
      <xdr:row>98</xdr:row>
      <xdr:rowOff>89596</xdr:rowOff>
    </xdr:to>
    <xdr:sp macro="" textlink="">
      <xdr:nvSpPr>
        <xdr:cNvPr id="715" name="フローチャート: 判断 714">
          <a:extLst>
            <a:ext uri="{FF2B5EF4-FFF2-40B4-BE49-F238E27FC236}">
              <a16:creationId xmlns:a16="http://schemas.microsoft.com/office/drawing/2014/main" id="{00000000-0008-0000-0700-0000CB020000}"/>
            </a:ext>
          </a:extLst>
        </xdr:cNvPr>
        <xdr:cNvSpPr/>
      </xdr:nvSpPr>
      <xdr:spPr>
        <a:xfrm>
          <a:off x="13652500" y="167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106123</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36111" y="1656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160229</xdr:rowOff>
    </xdr:from>
    <xdr:to>
      <xdr:col>67</xdr:col>
      <xdr:colOff>101600</xdr:colOff>
      <xdr:row>98</xdr:row>
      <xdr:rowOff>90379</xdr:rowOff>
    </xdr:to>
    <xdr:sp macro="" textlink="">
      <xdr:nvSpPr>
        <xdr:cNvPr id="717" name="フローチャート: 判断 716">
          <a:extLst>
            <a:ext uri="{FF2B5EF4-FFF2-40B4-BE49-F238E27FC236}">
              <a16:creationId xmlns:a16="http://schemas.microsoft.com/office/drawing/2014/main" id="{00000000-0008-0000-0700-0000CD020000}"/>
            </a:ext>
          </a:extLst>
        </xdr:cNvPr>
        <xdr:cNvSpPr/>
      </xdr:nvSpPr>
      <xdr:spPr>
        <a:xfrm>
          <a:off x="12763500" y="1679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106906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47111" y="16566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24771</xdr:rowOff>
    </xdr:from>
    <xdr:to>
      <xdr:col>85</xdr:col>
      <xdr:colOff>177800</xdr:colOff>
      <xdr:row>98</xdr:row>
      <xdr:rowOff>126371</xdr:rowOff>
    </xdr:to>
    <xdr:sp macro="" textlink="">
      <xdr:nvSpPr>
        <xdr:cNvPr id="724" name="楕円 723">
          <a:extLst>
            <a:ext uri="{FF2B5EF4-FFF2-40B4-BE49-F238E27FC236}">
              <a16:creationId xmlns:a16="http://schemas.microsoft.com/office/drawing/2014/main" id="{00000000-0008-0000-0700-0000D4020000}"/>
            </a:ext>
          </a:extLst>
        </xdr:cNvPr>
        <xdr:cNvSpPr/>
      </xdr:nvSpPr>
      <xdr:spPr>
        <a:xfrm>
          <a:off x="16268700" y="168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143487</xdr:rowOff>
    </xdr:from>
    <xdr:ext cx="534377" cy="259045"/>
    <xdr:sp macro="" textlink="">
      <xdr:nvSpPr>
        <xdr:cNvPr id="725" name="公債費該当値テキスト">
          <a:extLst>
            <a:ext uri="{FF2B5EF4-FFF2-40B4-BE49-F238E27FC236}">
              <a16:creationId xmlns:a16="http://schemas.microsoft.com/office/drawing/2014/main" id="{00000000-0008-0000-0700-0000D5020000}"/>
            </a:ext>
          </a:extLst>
        </xdr:cNvPr>
        <xdr:cNvSpPr txBox="1"/>
      </xdr:nvSpPr>
      <xdr:spPr>
        <a:xfrm>
          <a:off x="16370300" y="1677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20568</xdr:rowOff>
    </xdr:from>
    <xdr:to>
      <xdr:col>81</xdr:col>
      <xdr:colOff>101600</xdr:colOff>
      <xdr:row>98</xdr:row>
      <xdr:rowOff>122168</xdr:rowOff>
    </xdr:to>
    <xdr:sp macro="" textlink="">
      <xdr:nvSpPr>
        <xdr:cNvPr id="726" name="楕円 725">
          <a:extLst>
            <a:ext uri="{FF2B5EF4-FFF2-40B4-BE49-F238E27FC236}">
              <a16:creationId xmlns:a16="http://schemas.microsoft.com/office/drawing/2014/main" id="{00000000-0008-0000-0700-0000D6020000}"/>
            </a:ext>
          </a:extLst>
        </xdr:cNvPr>
        <xdr:cNvSpPr/>
      </xdr:nvSpPr>
      <xdr:spPr>
        <a:xfrm>
          <a:off x="15430500" y="1682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113295</xdr:rowOff>
    </xdr:from>
    <xdr:ext cx="534377"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5214111" y="1691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22616</xdr:rowOff>
    </xdr:from>
    <xdr:to>
      <xdr:col>76</xdr:col>
      <xdr:colOff>165100</xdr:colOff>
      <xdr:row>98</xdr:row>
      <xdr:rowOff>124216</xdr:rowOff>
    </xdr:to>
    <xdr:sp macro="" textlink="">
      <xdr:nvSpPr>
        <xdr:cNvPr id="728" name="楕円 727">
          <a:extLst>
            <a:ext uri="{FF2B5EF4-FFF2-40B4-BE49-F238E27FC236}">
              <a16:creationId xmlns:a16="http://schemas.microsoft.com/office/drawing/2014/main" id="{00000000-0008-0000-0700-0000D8020000}"/>
            </a:ext>
          </a:extLst>
        </xdr:cNvPr>
        <xdr:cNvSpPr/>
      </xdr:nvSpPr>
      <xdr:spPr>
        <a:xfrm>
          <a:off x="14541500" y="1682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115343</xdr:rowOff>
    </xdr:from>
    <xdr:ext cx="534377"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4325111" y="1691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30705</xdr:rowOff>
    </xdr:from>
    <xdr:to>
      <xdr:col>72</xdr:col>
      <xdr:colOff>38100</xdr:colOff>
      <xdr:row>98</xdr:row>
      <xdr:rowOff>132305</xdr:rowOff>
    </xdr:to>
    <xdr:sp macro="" textlink="">
      <xdr:nvSpPr>
        <xdr:cNvPr id="730" name="楕円 729">
          <a:extLst>
            <a:ext uri="{FF2B5EF4-FFF2-40B4-BE49-F238E27FC236}">
              <a16:creationId xmlns:a16="http://schemas.microsoft.com/office/drawing/2014/main" id="{00000000-0008-0000-0700-0000DA020000}"/>
            </a:ext>
          </a:extLst>
        </xdr:cNvPr>
        <xdr:cNvSpPr/>
      </xdr:nvSpPr>
      <xdr:spPr>
        <a:xfrm>
          <a:off x="13652500" y="1683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123432</xdr:rowOff>
    </xdr:from>
    <xdr:ext cx="534377"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3436111" y="169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38167</xdr:rowOff>
    </xdr:from>
    <xdr:to>
      <xdr:col>67</xdr:col>
      <xdr:colOff>101600</xdr:colOff>
      <xdr:row>98</xdr:row>
      <xdr:rowOff>139767</xdr:rowOff>
    </xdr:to>
    <xdr:sp macro="" textlink="">
      <xdr:nvSpPr>
        <xdr:cNvPr id="732" name="楕円 731">
          <a:extLst>
            <a:ext uri="{FF2B5EF4-FFF2-40B4-BE49-F238E27FC236}">
              <a16:creationId xmlns:a16="http://schemas.microsoft.com/office/drawing/2014/main" id="{00000000-0008-0000-0700-0000DC020000}"/>
            </a:ext>
          </a:extLst>
        </xdr:cNvPr>
        <xdr:cNvSpPr/>
      </xdr:nvSpPr>
      <xdr:spPr>
        <a:xfrm>
          <a:off x="12763500" y="1684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130894</xdr:rowOff>
    </xdr:from>
    <xdr:ext cx="534377"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2547111" y="1693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a:extLst>
            <a:ext uri="{FF2B5EF4-FFF2-40B4-BE49-F238E27FC236}">
              <a16:creationId xmlns:a16="http://schemas.microsoft.com/office/drawing/2014/main" id="{00000000-0008-0000-0700-0000E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a:extLst>
            <a:ext uri="{FF2B5EF4-FFF2-40B4-BE49-F238E27FC236}">
              <a16:creationId xmlns:a16="http://schemas.microsoft.com/office/drawing/2014/main" id="{00000000-0008-0000-0700-0000E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a:extLst>
            <a:ext uri="{FF2B5EF4-FFF2-40B4-BE49-F238E27FC236}">
              <a16:creationId xmlns:a16="http://schemas.microsoft.com/office/drawing/2014/main" id="{00000000-0008-0000-0700-0000E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a:extLst>
            <a:ext uri="{FF2B5EF4-FFF2-40B4-BE49-F238E27FC236}">
              <a16:creationId xmlns:a16="http://schemas.microsoft.com/office/drawing/2014/main" id="{00000000-0008-0000-0700-0000E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a:extLst>
            <a:ext uri="{FF2B5EF4-FFF2-40B4-BE49-F238E27FC236}">
              <a16:creationId xmlns:a16="http://schemas.microsoft.com/office/drawing/2014/main" id="{00000000-0008-0000-0700-0000E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6" name="諸支出金グラフ枠">
          <a:extLst>
            <a:ext uri="{FF2B5EF4-FFF2-40B4-BE49-F238E27FC236}">
              <a16:creationId xmlns:a16="http://schemas.microsoft.com/office/drawing/2014/main" id="{00000000-0008-0000-0700-0000F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55118</xdr:rowOff>
    </xdr:from>
    <xdr:to>
      <xdr:col>116</xdr:col>
      <xdr:colOff>62864</xdr:colOff>
      <xdr:row>39</xdr:row>
      <xdr:rowOff>44450</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2159595" y="5198618"/>
          <a:ext cx="1269" cy="1532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76217</xdr:rowOff>
    </xdr:from>
    <xdr:ext cx="249299" cy="259045"/>
    <xdr:sp macro="" textlink="">
      <xdr:nvSpPr>
        <xdr:cNvPr id="758" name="諸支出金最小値テキスト">
          <a:extLst>
            <a:ext uri="{FF2B5EF4-FFF2-40B4-BE49-F238E27FC236}">
              <a16:creationId xmlns:a16="http://schemas.microsoft.com/office/drawing/2014/main" id="{00000000-0008-0000-0700-0000F6020000}"/>
            </a:ext>
          </a:extLst>
        </xdr:cNvPr>
        <xdr:cNvSpPr txBox="1"/>
      </xdr:nvSpPr>
      <xdr:spPr>
        <a:xfrm>
          <a:off x="22212300" y="6762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1795</xdr:rowOff>
    </xdr:from>
    <xdr:ext cx="469744" cy="259045"/>
    <xdr:sp macro="" textlink="">
      <xdr:nvSpPr>
        <xdr:cNvPr id="760" name="諸支出金最大値テキスト">
          <a:extLst>
            <a:ext uri="{FF2B5EF4-FFF2-40B4-BE49-F238E27FC236}">
              <a16:creationId xmlns:a16="http://schemas.microsoft.com/office/drawing/2014/main" id="{00000000-0008-0000-0700-0000F8020000}"/>
            </a:ext>
          </a:extLst>
        </xdr:cNvPr>
        <xdr:cNvSpPr txBox="1"/>
      </xdr:nvSpPr>
      <xdr:spPr>
        <a:xfrm>
          <a:off x="22212300" y="4973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8,044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55118</xdr:rowOff>
    </xdr:from>
    <xdr:to>
      <xdr:col>116</xdr:col>
      <xdr:colOff>152400</xdr:colOff>
      <xdr:row>30</xdr:row>
      <xdr:rowOff>55118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22072600" y="5198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37973</xdr:rowOff>
    </xdr:from>
    <xdr:to>
      <xdr:col>116</xdr:col>
      <xdr:colOff>63500</xdr:colOff>
      <xdr:row>39</xdr:row>
      <xdr:rowOff>39497</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21323300" y="6724523"/>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165117</xdr:rowOff>
    </xdr:from>
    <xdr:ext cx="378565" cy="259045"/>
    <xdr:sp macro="" textlink="">
      <xdr:nvSpPr>
        <xdr:cNvPr id="763" name="諸支出金平均値テキスト">
          <a:extLst>
            <a:ext uri="{FF2B5EF4-FFF2-40B4-BE49-F238E27FC236}">
              <a16:creationId xmlns:a16="http://schemas.microsoft.com/office/drawing/2014/main" id="{00000000-0008-0000-0700-0000FB020000}"/>
            </a:ext>
          </a:extLst>
        </xdr:cNvPr>
        <xdr:cNvSpPr txBox="1"/>
      </xdr:nvSpPr>
      <xdr:spPr>
        <a:xfrm>
          <a:off x="22212300" y="650876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142240</xdr:rowOff>
    </xdr:from>
    <xdr:to>
      <xdr:col>116</xdr:col>
      <xdr:colOff>114300</xdr:colOff>
      <xdr:row>39</xdr:row>
      <xdr:rowOff>72390</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21107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39306</xdr:rowOff>
    </xdr:from>
    <xdr:to>
      <xdr:col>111</xdr:col>
      <xdr:colOff>177800</xdr:colOff>
      <xdr:row>39</xdr:row>
      <xdr:rowOff>39497</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20434300" y="6725856"/>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134430</xdr:rowOff>
    </xdr:from>
    <xdr:to>
      <xdr:col>112</xdr:col>
      <xdr:colOff>38100</xdr:colOff>
      <xdr:row>39</xdr:row>
      <xdr:rowOff>64580</xdr:rowOff>
    </xdr:to>
    <xdr:sp macro="" textlink="">
      <xdr:nvSpPr>
        <xdr:cNvPr id="766" name="フローチャート: 判断 765">
          <a:extLst>
            <a:ext uri="{FF2B5EF4-FFF2-40B4-BE49-F238E27FC236}">
              <a16:creationId xmlns:a16="http://schemas.microsoft.com/office/drawing/2014/main" id="{00000000-0008-0000-0700-0000FE020000}"/>
            </a:ext>
          </a:extLst>
        </xdr:cNvPr>
        <xdr:cNvSpPr/>
      </xdr:nvSpPr>
      <xdr:spPr>
        <a:xfrm>
          <a:off x="212725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81106</xdr:rowOff>
    </xdr:from>
    <xdr:ext cx="378565"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4017" y="6424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39306</xdr:rowOff>
    </xdr:from>
    <xdr:to>
      <xdr:col>107</xdr:col>
      <xdr:colOff>50800</xdr:colOff>
      <xdr:row>39</xdr:row>
      <xdr:rowOff>40259</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flipV="1">
          <a:off x="19545300" y="6725856"/>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89091</xdr:rowOff>
    </xdr:from>
    <xdr:to>
      <xdr:col>107</xdr:col>
      <xdr:colOff>101600</xdr:colOff>
      <xdr:row>39</xdr:row>
      <xdr:rowOff>19241</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20383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35768</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245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38926</xdr:rowOff>
    </xdr:from>
    <xdr:to>
      <xdr:col>102</xdr:col>
      <xdr:colOff>114300</xdr:colOff>
      <xdr:row>39</xdr:row>
      <xdr:rowOff>40259</xdr:rowOff>
    </xdr:to>
    <xdr:cxnSp macro="">
      <xdr:nvCxnSpPr>
        <xdr:cNvPr id="771" name="直線コネクタ 770">
          <a:extLst>
            <a:ext uri="{FF2B5EF4-FFF2-40B4-BE49-F238E27FC236}">
              <a16:creationId xmlns:a16="http://schemas.microsoft.com/office/drawing/2014/main" id="{00000000-0008-0000-0700-000003030000}"/>
            </a:ext>
          </a:extLst>
        </xdr:cNvPr>
        <xdr:cNvCxnSpPr/>
      </xdr:nvCxnSpPr>
      <xdr:spPr>
        <a:xfrm>
          <a:off x="18656300" y="6725476"/>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141097</xdr:rowOff>
    </xdr:from>
    <xdr:to>
      <xdr:col>102</xdr:col>
      <xdr:colOff>165100</xdr:colOff>
      <xdr:row>39</xdr:row>
      <xdr:rowOff>71247</xdr:rowOff>
    </xdr:to>
    <xdr:sp macro="" textlink="">
      <xdr:nvSpPr>
        <xdr:cNvPr id="772" name="フローチャート: 判断 771">
          <a:extLst>
            <a:ext uri="{FF2B5EF4-FFF2-40B4-BE49-F238E27FC236}">
              <a16:creationId xmlns:a16="http://schemas.microsoft.com/office/drawing/2014/main" id="{00000000-0008-0000-0700-000004030000}"/>
            </a:ext>
          </a:extLst>
        </xdr:cNvPr>
        <xdr:cNvSpPr/>
      </xdr:nvSpPr>
      <xdr:spPr>
        <a:xfrm>
          <a:off x="19494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87774</xdr:rowOff>
    </xdr:from>
    <xdr:ext cx="378565"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9356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138049</xdr:rowOff>
    </xdr:from>
    <xdr:to>
      <xdr:col>98</xdr:col>
      <xdr:colOff>38100</xdr:colOff>
      <xdr:row>39</xdr:row>
      <xdr:rowOff>68199</xdr:rowOff>
    </xdr:to>
    <xdr:sp macro="" textlink="">
      <xdr:nvSpPr>
        <xdr:cNvPr id="774" name="フローチャート: 判断 773">
          <a:extLst>
            <a:ext uri="{FF2B5EF4-FFF2-40B4-BE49-F238E27FC236}">
              <a16:creationId xmlns:a16="http://schemas.microsoft.com/office/drawing/2014/main" id="{00000000-0008-0000-0700-000006030000}"/>
            </a:ext>
          </a:extLst>
        </xdr:cNvPr>
        <xdr:cNvSpPr/>
      </xdr:nvSpPr>
      <xdr:spPr>
        <a:xfrm>
          <a:off x="18605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84726</xdr:rowOff>
    </xdr:from>
    <xdr:ext cx="378565"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7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158623</xdr:rowOff>
    </xdr:from>
    <xdr:to>
      <xdr:col>116</xdr:col>
      <xdr:colOff>114300</xdr:colOff>
      <xdr:row>39</xdr:row>
      <xdr:rowOff>88773</xdr:rowOff>
    </xdr:to>
    <xdr:sp macro="" textlink="">
      <xdr:nvSpPr>
        <xdr:cNvPr id="781" name="楕円 780">
          <a:extLst>
            <a:ext uri="{FF2B5EF4-FFF2-40B4-BE49-F238E27FC236}">
              <a16:creationId xmlns:a16="http://schemas.microsoft.com/office/drawing/2014/main" id="{00000000-0008-0000-0700-00000D030000}"/>
            </a:ext>
          </a:extLst>
        </xdr:cNvPr>
        <xdr:cNvSpPr/>
      </xdr:nvSpPr>
      <xdr:spPr>
        <a:xfrm>
          <a:off x="22110700" y="6673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120667</xdr:rowOff>
    </xdr:from>
    <xdr:ext cx="313932" cy="259045"/>
    <xdr:sp macro="" textlink="">
      <xdr:nvSpPr>
        <xdr:cNvPr id="782" name="諸支出金該当値テキスト">
          <a:extLst>
            <a:ext uri="{FF2B5EF4-FFF2-40B4-BE49-F238E27FC236}">
              <a16:creationId xmlns:a16="http://schemas.microsoft.com/office/drawing/2014/main" id="{00000000-0008-0000-0700-00000E030000}"/>
            </a:ext>
          </a:extLst>
        </xdr:cNvPr>
        <xdr:cNvSpPr txBox="1"/>
      </xdr:nvSpPr>
      <xdr:spPr>
        <a:xfrm>
          <a:off x="22212300"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160147</xdr:rowOff>
    </xdr:from>
    <xdr:to>
      <xdr:col>112</xdr:col>
      <xdr:colOff>38100</xdr:colOff>
      <xdr:row>39</xdr:row>
      <xdr:rowOff>90297</xdr:rowOff>
    </xdr:to>
    <xdr:sp macro="" textlink="">
      <xdr:nvSpPr>
        <xdr:cNvPr id="783" name="楕円 782">
          <a:extLst>
            <a:ext uri="{FF2B5EF4-FFF2-40B4-BE49-F238E27FC236}">
              <a16:creationId xmlns:a16="http://schemas.microsoft.com/office/drawing/2014/main" id="{00000000-0008-0000-0700-00000F030000}"/>
            </a:ext>
          </a:extLst>
        </xdr:cNvPr>
        <xdr:cNvSpPr/>
      </xdr:nvSpPr>
      <xdr:spPr>
        <a:xfrm>
          <a:off x="21272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81424</xdr:rowOff>
    </xdr:from>
    <xdr:ext cx="313932"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21166333" y="6767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159956</xdr:rowOff>
    </xdr:from>
    <xdr:to>
      <xdr:col>107</xdr:col>
      <xdr:colOff>101600</xdr:colOff>
      <xdr:row>39</xdr:row>
      <xdr:rowOff>90106</xdr:rowOff>
    </xdr:to>
    <xdr:sp macro="" textlink="">
      <xdr:nvSpPr>
        <xdr:cNvPr id="785" name="楕円 784">
          <a:extLst>
            <a:ext uri="{FF2B5EF4-FFF2-40B4-BE49-F238E27FC236}">
              <a16:creationId xmlns:a16="http://schemas.microsoft.com/office/drawing/2014/main" id="{00000000-0008-0000-0700-000011030000}"/>
            </a:ext>
          </a:extLst>
        </xdr:cNvPr>
        <xdr:cNvSpPr/>
      </xdr:nvSpPr>
      <xdr:spPr>
        <a:xfrm>
          <a:off x="20383500" y="667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81233</xdr:rowOff>
    </xdr:from>
    <xdr:ext cx="313932"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20277333" y="6767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160909</xdr:rowOff>
    </xdr:from>
    <xdr:to>
      <xdr:col>102</xdr:col>
      <xdr:colOff>165100</xdr:colOff>
      <xdr:row>39</xdr:row>
      <xdr:rowOff>91059</xdr:rowOff>
    </xdr:to>
    <xdr:sp macro="" textlink="">
      <xdr:nvSpPr>
        <xdr:cNvPr id="787" name="楕円 786">
          <a:extLst>
            <a:ext uri="{FF2B5EF4-FFF2-40B4-BE49-F238E27FC236}">
              <a16:creationId xmlns:a16="http://schemas.microsoft.com/office/drawing/2014/main" id="{00000000-0008-0000-0700-000013030000}"/>
            </a:ext>
          </a:extLst>
        </xdr:cNvPr>
        <xdr:cNvSpPr/>
      </xdr:nvSpPr>
      <xdr:spPr>
        <a:xfrm>
          <a:off x="19494500" y="6676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82186</xdr:rowOff>
    </xdr:from>
    <xdr:ext cx="313932"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9388333" y="67687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159576</xdr:rowOff>
    </xdr:from>
    <xdr:to>
      <xdr:col>98</xdr:col>
      <xdr:colOff>38100</xdr:colOff>
      <xdr:row>39</xdr:row>
      <xdr:rowOff>89726</xdr:rowOff>
    </xdr:to>
    <xdr:sp macro="" textlink="">
      <xdr:nvSpPr>
        <xdr:cNvPr id="789" name="楕円 788">
          <a:extLst>
            <a:ext uri="{FF2B5EF4-FFF2-40B4-BE49-F238E27FC236}">
              <a16:creationId xmlns:a16="http://schemas.microsoft.com/office/drawing/2014/main" id="{00000000-0008-0000-0700-000015030000}"/>
            </a:ext>
          </a:extLst>
        </xdr:cNvPr>
        <xdr:cNvSpPr/>
      </xdr:nvSpPr>
      <xdr:spPr>
        <a:xfrm>
          <a:off x="18605500" y="667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80853</xdr:rowOff>
    </xdr:from>
    <xdr:ext cx="313932"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499333" y="67674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4" name="正方形/長方形 793">
          <a:extLst>
            <a:ext uri="{FF2B5EF4-FFF2-40B4-BE49-F238E27FC236}">
              <a16:creationId xmlns:a16="http://schemas.microsoft.com/office/drawing/2014/main" id="{00000000-0008-0000-0700-00001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5" name="正方形/長方形 794">
          <a:extLst>
            <a:ext uri="{FF2B5EF4-FFF2-40B4-BE49-F238E27FC236}">
              <a16:creationId xmlns:a16="http://schemas.microsoft.com/office/drawing/2014/main" id="{00000000-0008-0000-0700-00001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6" name="正方形/長方形 795">
          <a:extLst>
            <a:ext uri="{FF2B5EF4-FFF2-40B4-BE49-F238E27FC236}">
              <a16:creationId xmlns:a16="http://schemas.microsoft.com/office/drawing/2014/main" id="{00000000-0008-0000-0700-00001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7" name="正方形/長方形 796">
          <a:extLst>
            <a:ext uri="{FF2B5EF4-FFF2-40B4-BE49-F238E27FC236}">
              <a16:creationId xmlns:a16="http://schemas.microsoft.com/office/drawing/2014/main" id="{00000000-0008-0000-0700-00001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8" name="正方形/長方形 797">
          <a:extLst>
            <a:ext uri="{FF2B5EF4-FFF2-40B4-BE49-F238E27FC236}">
              <a16:creationId xmlns:a16="http://schemas.microsoft.com/office/drawing/2014/main" id="{00000000-0008-0000-0700-00001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3" name="前年度繰上充用金グラフ枠">
          <a:extLst>
            <a:ext uri="{FF2B5EF4-FFF2-40B4-BE49-F238E27FC236}">
              <a16:creationId xmlns:a16="http://schemas.microsoft.com/office/drawing/2014/main" id="{00000000-0008-0000-0700-00002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93345</xdr:rowOff>
    </xdr:from>
    <xdr:to>
      <xdr:col>116</xdr:col>
      <xdr:colOff>62864</xdr:colOff>
      <xdr:row>59</xdr:row>
      <xdr:rowOff>44450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flipV="1">
          <a:off x="22159595" y="8665845"/>
          <a:ext cx="1269" cy="1494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90949</xdr:rowOff>
    </xdr:from>
    <xdr:ext cx="249299" cy="259045"/>
    <xdr:sp macro="" textlink="">
      <xdr:nvSpPr>
        <xdr:cNvPr id="815" name="前年度繰上充用金最小値テキスト">
          <a:extLst>
            <a:ext uri="{FF2B5EF4-FFF2-40B4-BE49-F238E27FC236}">
              <a16:creationId xmlns:a16="http://schemas.microsoft.com/office/drawing/2014/main" id="{00000000-0008-0000-0700-00002F030000}"/>
            </a:ext>
          </a:extLst>
        </xdr:cNvPr>
        <xdr:cNvSpPr txBox="1"/>
      </xdr:nvSpPr>
      <xdr:spPr>
        <a:xfrm>
          <a:off x="22212300" y="10206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40022</xdr:rowOff>
    </xdr:from>
    <xdr:ext cx="534377" cy="259045"/>
    <xdr:sp macro="" textlink="">
      <xdr:nvSpPr>
        <xdr:cNvPr id="817" name="前年度繰上充用金最大値テキスト">
          <a:extLst>
            <a:ext uri="{FF2B5EF4-FFF2-40B4-BE49-F238E27FC236}">
              <a16:creationId xmlns:a16="http://schemas.microsoft.com/office/drawing/2014/main" id="{00000000-0008-0000-0700-000031030000}"/>
            </a:ext>
          </a:extLst>
        </xdr:cNvPr>
        <xdr:cNvSpPr txBox="1"/>
      </xdr:nvSpPr>
      <xdr:spPr>
        <a:xfrm>
          <a:off x="22212300" y="8441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93345</xdr:rowOff>
    </xdr:from>
    <xdr:to>
      <xdr:col>116</xdr:col>
      <xdr:colOff>152400</xdr:colOff>
      <xdr:row>50</xdr:row>
      <xdr:rowOff>93345</xdr:rowOff>
    </xdr:to>
    <xdr:cxnSp macro="">
      <xdr:nvCxnSpPr>
        <xdr:cNvPr id="818" name="直線コネクタ 817">
          <a:extLst>
            <a:ext uri="{FF2B5EF4-FFF2-40B4-BE49-F238E27FC236}">
              <a16:creationId xmlns:a16="http://schemas.microsoft.com/office/drawing/2014/main" id="{00000000-0008-0000-0700-000032030000}"/>
            </a:ext>
          </a:extLst>
        </xdr:cNvPr>
        <xdr:cNvCxnSpPr/>
      </xdr:nvCxnSpPr>
      <xdr:spPr>
        <a:xfrm>
          <a:off x="22072600" y="866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9" name="直線コネクタ 818">
          <a:extLst>
            <a:ext uri="{FF2B5EF4-FFF2-40B4-BE49-F238E27FC236}">
              <a16:creationId xmlns:a16="http://schemas.microsoft.com/office/drawing/2014/main" id="{00000000-0008-0000-0700-000033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8399</xdr:rowOff>
    </xdr:from>
    <xdr:ext cx="313932" cy="259045"/>
    <xdr:sp macro="" textlink="">
      <xdr:nvSpPr>
        <xdr:cNvPr id="820" name="前年度繰上充用金平均値テキスト">
          <a:extLst>
            <a:ext uri="{FF2B5EF4-FFF2-40B4-BE49-F238E27FC236}">
              <a16:creationId xmlns:a16="http://schemas.microsoft.com/office/drawing/2014/main" id="{00000000-0008-0000-0700-000034030000}"/>
            </a:ext>
          </a:extLst>
        </xdr:cNvPr>
        <xdr:cNvSpPr txBox="1"/>
      </xdr:nvSpPr>
      <xdr:spPr>
        <a:xfrm>
          <a:off x="22212300" y="995249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156972</xdr:rowOff>
    </xdr:from>
    <xdr:to>
      <xdr:col>116</xdr:col>
      <xdr:colOff>114300</xdr:colOff>
      <xdr:row>59</xdr:row>
      <xdr:rowOff>87122</xdr:rowOff>
    </xdr:to>
    <xdr:sp macro="" textlink="">
      <xdr:nvSpPr>
        <xdr:cNvPr id="821" name="フローチャート: 判断 820">
          <a:extLst>
            <a:ext uri="{FF2B5EF4-FFF2-40B4-BE49-F238E27FC236}">
              <a16:creationId xmlns:a16="http://schemas.microsoft.com/office/drawing/2014/main" id="{00000000-0008-0000-0700-000035030000}"/>
            </a:ext>
          </a:extLst>
        </xdr:cNvPr>
        <xdr:cNvSpPr/>
      </xdr:nvSpPr>
      <xdr:spPr>
        <a:xfrm>
          <a:off x="22110700" y="1010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22" name="直線コネクタ 821">
          <a:extLst>
            <a:ext uri="{FF2B5EF4-FFF2-40B4-BE49-F238E27FC236}">
              <a16:creationId xmlns:a16="http://schemas.microsoft.com/office/drawing/2014/main" id="{00000000-0008-0000-0700-000036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156718</xdr:rowOff>
    </xdr:from>
    <xdr:to>
      <xdr:col>112</xdr:col>
      <xdr:colOff>38100</xdr:colOff>
      <xdr:row>59</xdr:row>
      <xdr:rowOff>86868</xdr:rowOff>
    </xdr:to>
    <xdr:sp macro="" textlink="">
      <xdr:nvSpPr>
        <xdr:cNvPr id="823" name="フローチャート: 判断 822">
          <a:extLst>
            <a:ext uri="{FF2B5EF4-FFF2-40B4-BE49-F238E27FC236}">
              <a16:creationId xmlns:a16="http://schemas.microsoft.com/office/drawing/2014/main" id="{00000000-0008-0000-0700-000037030000}"/>
            </a:ext>
          </a:extLst>
        </xdr:cNvPr>
        <xdr:cNvSpPr/>
      </xdr:nvSpPr>
      <xdr:spPr>
        <a:xfrm>
          <a:off x="212725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103395</xdr:rowOff>
    </xdr:from>
    <xdr:ext cx="313932"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66333" y="98760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5" name="直線コネクタ 824">
          <a:extLst>
            <a:ext uri="{FF2B5EF4-FFF2-40B4-BE49-F238E27FC236}">
              <a16:creationId xmlns:a16="http://schemas.microsoft.com/office/drawing/2014/main" id="{00000000-0008-0000-0700-000039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157353</xdr:rowOff>
    </xdr:from>
    <xdr:to>
      <xdr:col>107</xdr:col>
      <xdr:colOff>101600</xdr:colOff>
      <xdr:row>59</xdr:row>
      <xdr:rowOff>87503</xdr:rowOff>
    </xdr:to>
    <xdr:sp macro="" textlink="">
      <xdr:nvSpPr>
        <xdr:cNvPr id="826" name="フローチャート: 判断 825">
          <a:extLst>
            <a:ext uri="{FF2B5EF4-FFF2-40B4-BE49-F238E27FC236}">
              <a16:creationId xmlns:a16="http://schemas.microsoft.com/office/drawing/2014/main" id="{00000000-0008-0000-0700-00003A030000}"/>
            </a:ext>
          </a:extLst>
        </xdr:cNvPr>
        <xdr:cNvSpPr/>
      </xdr:nvSpPr>
      <xdr:spPr>
        <a:xfrm>
          <a:off x="20383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104030</xdr:rowOff>
    </xdr:from>
    <xdr:ext cx="313932"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0277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8" name="直線コネクタ 827">
          <a:extLst>
            <a:ext uri="{FF2B5EF4-FFF2-40B4-BE49-F238E27FC236}">
              <a16:creationId xmlns:a16="http://schemas.microsoft.com/office/drawing/2014/main" id="{00000000-0008-0000-0700-00003C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158115</xdr:rowOff>
    </xdr:from>
    <xdr:to>
      <xdr:col>102</xdr:col>
      <xdr:colOff>165100</xdr:colOff>
      <xdr:row>59</xdr:row>
      <xdr:rowOff>88265</xdr:rowOff>
    </xdr:to>
    <xdr:sp macro="" textlink="">
      <xdr:nvSpPr>
        <xdr:cNvPr id="829" name="フローチャート: 判断 828">
          <a:extLst>
            <a:ext uri="{FF2B5EF4-FFF2-40B4-BE49-F238E27FC236}">
              <a16:creationId xmlns:a16="http://schemas.microsoft.com/office/drawing/2014/main" id="{00000000-0008-0000-0700-00003D030000}"/>
            </a:ext>
          </a:extLst>
        </xdr:cNvPr>
        <xdr:cNvSpPr/>
      </xdr:nvSpPr>
      <xdr:spPr>
        <a:xfrm>
          <a:off x="19494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104792</xdr:rowOff>
    </xdr:from>
    <xdr:ext cx="313932"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9388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157861</xdr:rowOff>
    </xdr:from>
    <xdr:to>
      <xdr:col>98</xdr:col>
      <xdr:colOff>38100</xdr:colOff>
      <xdr:row>59</xdr:row>
      <xdr:rowOff>88011</xdr:rowOff>
    </xdr:to>
    <xdr:sp macro="" textlink="">
      <xdr:nvSpPr>
        <xdr:cNvPr id="831" name="フローチャート: 判断 830">
          <a:extLst>
            <a:ext uri="{FF2B5EF4-FFF2-40B4-BE49-F238E27FC236}">
              <a16:creationId xmlns:a16="http://schemas.microsoft.com/office/drawing/2014/main" id="{00000000-0008-0000-0700-00003F030000}"/>
            </a:ext>
          </a:extLst>
        </xdr:cNvPr>
        <xdr:cNvSpPr/>
      </xdr:nvSpPr>
      <xdr:spPr>
        <a:xfrm>
          <a:off x="18605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104538</xdr:rowOff>
    </xdr:from>
    <xdr:ext cx="313932"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8499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8" name="楕円 837">
          <a:extLst>
            <a:ext uri="{FF2B5EF4-FFF2-40B4-BE49-F238E27FC236}">
              <a16:creationId xmlns:a16="http://schemas.microsoft.com/office/drawing/2014/main" id="{00000000-0008-0000-0700-000046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135399</xdr:rowOff>
    </xdr:from>
    <xdr:ext cx="249299" cy="259045"/>
    <xdr:sp macro="" textlink="">
      <xdr:nvSpPr>
        <xdr:cNvPr id="839" name="前年度繰上充用金該当値テキスト">
          <a:extLst>
            <a:ext uri="{FF2B5EF4-FFF2-40B4-BE49-F238E27FC236}">
              <a16:creationId xmlns:a16="http://schemas.microsoft.com/office/drawing/2014/main" id="{00000000-0008-0000-0700-000047030000}"/>
            </a:ext>
          </a:extLst>
        </xdr:cNvPr>
        <xdr:cNvSpPr txBox="1"/>
      </xdr:nvSpPr>
      <xdr:spPr>
        <a:xfrm>
          <a:off x="22212300" y="100794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40" name="楕円 839">
          <a:extLst>
            <a:ext uri="{FF2B5EF4-FFF2-40B4-BE49-F238E27FC236}">
              <a16:creationId xmlns:a16="http://schemas.microsoft.com/office/drawing/2014/main" id="{00000000-0008-0000-0700-000048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00000000-0008-0000-0700-000049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42" name="楕円 841">
          <a:extLst>
            <a:ext uri="{FF2B5EF4-FFF2-40B4-BE49-F238E27FC236}">
              <a16:creationId xmlns:a16="http://schemas.microsoft.com/office/drawing/2014/main" id="{00000000-0008-0000-0700-00004A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00000000-0008-0000-0700-00004B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4" name="楕円 843">
          <a:extLst>
            <a:ext uri="{FF2B5EF4-FFF2-40B4-BE49-F238E27FC236}">
              <a16:creationId xmlns:a16="http://schemas.microsoft.com/office/drawing/2014/main" id="{00000000-0008-0000-0700-00004C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5" name="テキスト ボックス 844">
          <a:extLst>
            <a:ext uri="{FF2B5EF4-FFF2-40B4-BE49-F238E27FC236}">
              <a16:creationId xmlns:a16="http://schemas.microsoft.com/office/drawing/2014/main" id="{00000000-0008-0000-0700-00004D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6" name="楕円 845">
          <a:extLst>
            <a:ext uri="{FF2B5EF4-FFF2-40B4-BE49-F238E27FC236}">
              <a16:creationId xmlns:a16="http://schemas.microsoft.com/office/drawing/2014/main" id="{00000000-0008-0000-0700-00004E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7" name="テキスト ボックス 846">
          <a:extLst>
            <a:ext uri="{FF2B5EF4-FFF2-40B4-BE49-F238E27FC236}">
              <a16:creationId xmlns:a16="http://schemas.microsoft.com/office/drawing/2014/main" id="{00000000-0008-0000-0700-00004F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8" name="正方形/長方形 847">
          <a:extLst>
            <a:ext uri="{FF2B5EF4-FFF2-40B4-BE49-F238E27FC236}">
              <a16:creationId xmlns:a16="http://schemas.microsoft.com/office/drawing/2014/main" id="{00000000-0008-0000-0700-00005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9" name="正方形/長方形 848">
          <a:extLst>
            <a:ext uri="{FF2B5EF4-FFF2-40B4-BE49-F238E27FC236}">
              <a16:creationId xmlns:a16="http://schemas.microsoft.com/office/drawing/2014/main" id="{00000000-0008-0000-0700-00005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50" name="テキスト ボックス 849">
          <a:extLst>
            <a:ext uri="{FF2B5EF4-FFF2-40B4-BE49-F238E27FC236}">
              <a16:creationId xmlns:a16="http://schemas.microsoft.com/office/drawing/2014/main" id="{00000000-0008-0000-0700-00005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全体の中で大きな割合を占める民生費</a:t>
          </a:r>
          <a:r>
            <a:rPr kumimoji="1" lang="ja-JP" altLang="en-US" sz="1300">
              <a:solidFill>
                <a:schemeClr val="tx1"/>
              </a:solidFill>
              <a:latin typeface="ＭＳ Ｐゴシック" panose="020B0600070205080204" pitchFamily="50" charset="-128"/>
              <a:ea typeface="ＭＳ Ｐゴシック" panose="020B0600070205080204" pitchFamily="50" charset="-128"/>
            </a:rPr>
            <a:t>は、前年度よりも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9,182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円の増となり、類似団体平均を上回っている。これは幼児教育・保育の無償化により、児童福祉費が増加したこと、消費税の増収分を財源とした低所得者保険料軽減繰出金が増加したことなどが要因である。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農林水産業費では、前年度よりも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10,811</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り類似団体平均を下回っている。これは園芸メガ団地整備事業の事業費の減少、県営土地改良事業負担金の減少が要因となっている。翌年度に国の元年度補正予算で成立した大規模肉用牛団地整備事業費補助金を繰越しているため、再度増加する見込みであ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土木費では、滝川河川改修事業が最終年度となり、事業費が減少したことが要因となり、前年度比住民一人当たり決算額が</a:t>
          </a:r>
          <a:r>
            <a:rPr kumimoji="1" lang="en-US" altLang="ja-JP" sz="1300">
              <a:solidFill>
                <a:schemeClr val="tx1"/>
              </a:solidFill>
              <a:latin typeface="ＭＳ Ｐゴシック" panose="020B0600070205080204" pitchFamily="50" charset="-128"/>
              <a:ea typeface="ＭＳ Ｐゴシック" panose="020B0600070205080204" pitchFamily="50" charset="-128"/>
            </a:rPr>
            <a:t>6,662</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災害復旧費では、前年度よりも</a:t>
          </a:r>
          <a:r>
            <a:rPr kumimoji="1" lang="en-US" altLang="ja-JP" sz="1300">
              <a:solidFill>
                <a:schemeClr val="tx1"/>
              </a:solidFill>
              <a:latin typeface="ＭＳ Ｐゴシック" panose="020B0600070205080204" pitchFamily="50" charset="-128"/>
              <a:ea typeface="ＭＳ Ｐゴシック" panose="020B0600070205080204" pitchFamily="50" charset="-128"/>
            </a:rPr>
            <a:t>4,674</a:t>
          </a:r>
          <a:r>
            <a:rPr kumimoji="1" lang="ja-JP" altLang="en-US" sz="1300">
              <a:solidFill>
                <a:schemeClr val="tx1"/>
              </a:solidFill>
              <a:latin typeface="ＭＳ Ｐゴシック" panose="020B0600070205080204" pitchFamily="50" charset="-128"/>
              <a:ea typeface="ＭＳ Ｐゴシック" panose="020B0600070205080204" pitchFamily="50" charset="-128"/>
            </a:rPr>
            <a:t>円の減となった。平成</a:t>
          </a:r>
          <a:r>
            <a:rPr kumimoji="1" lang="en-US" altLang="ja-JP" sz="1300">
              <a:solidFill>
                <a:schemeClr val="tx1"/>
              </a:solidFill>
              <a:latin typeface="ＭＳ Ｐゴシック" panose="020B0600070205080204" pitchFamily="50" charset="-128"/>
              <a:ea typeface="ＭＳ Ｐゴシック" panose="020B0600070205080204" pitchFamily="50" charset="-128"/>
            </a:rPr>
            <a:t>30</a:t>
          </a:r>
          <a:r>
            <a:rPr kumimoji="1" lang="ja-JP" altLang="en-US" sz="1300">
              <a:solidFill>
                <a:schemeClr val="tx1"/>
              </a:solidFill>
              <a:latin typeface="ＭＳ Ｐゴシック" panose="020B0600070205080204" pitchFamily="50" charset="-128"/>
              <a:ea typeface="ＭＳ Ｐゴシック" panose="020B0600070205080204" pitchFamily="50" charset="-128"/>
            </a:rPr>
            <a:t>年</a:t>
          </a:r>
          <a:r>
            <a:rPr kumimoji="1" lang="en-US" altLang="ja-JP" sz="1300">
              <a:solidFill>
                <a:schemeClr val="tx1"/>
              </a:solidFill>
              <a:latin typeface="ＭＳ Ｐゴシック" panose="020B0600070205080204" pitchFamily="50" charset="-128"/>
              <a:ea typeface="ＭＳ Ｐゴシック" panose="020B0600070205080204" pitchFamily="50" charset="-128"/>
            </a:rPr>
            <a:t>5</a:t>
          </a:r>
          <a:r>
            <a:rPr kumimoji="1" lang="ja-JP" altLang="en-US" sz="1300">
              <a:solidFill>
                <a:schemeClr val="tx1"/>
              </a:solidFill>
              <a:latin typeface="ＭＳ Ｐゴシック" panose="020B0600070205080204" pitchFamily="50" charset="-128"/>
              <a:ea typeface="ＭＳ Ｐゴシック" panose="020B0600070205080204" pitchFamily="50" charset="-128"/>
            </a:rPr>
            <a:t>月の大</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雨による復旧工事が減少し、前々年度並みの水準に戻ったものである。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実質単年度収支は</a:t>
          </a:r>
          <a:r>
            <a:rPr kumimoji="1" lang="en-US" altLang="ja-JP" sz="1400">
              <a:solidFill>
                <a:sysClr val="windowText" lastClr="000000"/>
              </a:solidFill>
              <a:latin typeface="ＭＳ ゴシック" pitchFamily="49" charset="-128"/>
              <a:ea typeface="ＭＳ ゴシック" pitchFamily="49" charset="-128"/>
            </a:rPr>
            <a:t>2</a:t>
          </a:r>
          <a:r>
            <a:rPr kumimoji="1" lang="ja-JP" altLang="en-US" sz="1400">
              <a:solidFill>
                <a:sysClr val="windowText" lastClr="000000"/>
              </a:solidFill>
              <a:latin typeface="ＭＳ ゴシック" pitchFamily="49" charset="-128"/>
              <a:ea typeface="ＭＳ ゴシック" pitchFamily="49" charset="-128"/>
            </a:rPr>
            <a:t>期連続で黒字となった。これは加入している退職手当組合負担金の累積赤字解消のため調整負担金の額が前年度よりも減少したことや投資的経費を抑制したことにより歳出が減少したことが大きな要因である。しかし、地方交付税や臨時財政対策債の減少などにより歳入総額は減少しているため、事務事業の取捨選択により歳入規模に見合った歳出とするよう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秋田県男鹿市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男鹿みなと市民病院事業会計は、患者</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人</a:t>
          </a:r>
          <a:r>
            <a:rPr kumimoji="1" lang="en-US" altLang="ja-JP" sz="1400">
              <a:solidFill>
                <a:sysClr val="windowText" lastClr="000000"/>
              </a:solidFill>
              <a:latin typeface="ＭＳ ゴシック" pitchFamily="49" charset="-128"/>
              <a:ea typeface="ＭＳ ゴシック" pitchFamily="49" charset="-128"/>
            </a:rPr>
            <a:t>1</a:t>
          </a:r>
          <a:r>
            <a:rPr kumimoji="1" lang="ja-JP" altLang="en-US" sz="1400">
              <a:solidFill>
                <a:sysClr val="windowText" lastClr="000000"/>
              </a:solidFill>
              <a:latin typeface="ＭＳ ゴシック" pitchFamily="49" charset="-128"/>
              <a:ea typeface="ＭＳ ゴシック" pitchFamily="49" charset="-128"/>
            </a:rPr>
            <a:t>日当たりの収益が前年度を上回ったことから、赤字額が減少した。今後は長期入院体制・地域包括ケア病床の充実を図り、他の医療機関との連携を図りながら経営の安定化を目指すとともに、職員の適正な配置、後発薬品の積極的活用、業務委託の見直し等、徹底した経費の削減を図ることとしている。</a:t>
          </a:r>
          <a:r>
            <a:rPr kumimoji="1" lang="ja-JP" altLang="en-US" sz="1400">
              <a:solidFill>
                <a:srgbClr val="FF0000"/>
              </a:solidFill>
              <a:latin typeface="ＭＳ ゴシック" pitchFamily="49" charset="-128"/>
              <a:ea typeface="ＭＳ ゴシック" pitchFamily="49" charset="-128"/>
            </a:rPr>
            <a:t>	</a:t>
          </a:r>
        </a:p>
        <a:p>
          <a:r>
            <a:rPr kumimoji="1" lang="ja-JP" altLang="en-US" sz="1400">
              <a:solidFill>
                <a:srgbClr val="FF0000"/>
              </a:solidFill>
              <a:latin typeface="ＭＳ ゴシック" pitchFamily="49" charset="-128"/>
              <a:ea typeface="ＭＳ ゴシック" pitchFamily="49" charset="-128"/>
            </a:rPr>
            <a:t>　</a:t>
          </a:r>
          <a:r>
            <a:rPr kumimoji="1" lang="ja-JP" altLang="en-US" sz="1400">
              <a:solidFill>
                <a:sysClr val="windowText" lastClr="000000"/>
              </a:solidFill>
              <a:latin typeface="ＭＳ ゴシック" pitchFamily="49" charset="-128"/>
              <a:ea typeface="ＭＳ ゴシック" pitchFamily="49" charset="-128"/>
            </a:rPr>
            <a:t>下水道事業会計は、一般会計からの負担金・補助金の繰入れにより黒字となったが、経常収益の</a:t>
          </a:r>
          <a:r>
            <a:rPr kumimoji="1" lang="en-US" altLang="ja-JP" sz="1400">
              <a:solidFill>
                <a:sysClr val="windowText" lastClr="000000"/>
              </a:solidFill>
              <a:latin typeface="ＭＳ ゴシック" pitchFamily="49" charset="-128"/>
              <a:ea typeface="ＭＳ ゴシック" pitchFamily="49" charset="-128"/>
            </a:rPr>
            <a:t>30</a:t>
          </a:r>
          <a:r>
            <a:rPr kumimoji="1" lang="ja-JP" altLang="en-US" sz="1400">
              <a:solidFill>
                <a:sysClr val="windowText" lastClr="000000"/>
              </a:solidFill>
              <a:latin typeface="ＭＳ ゴシック" pitchFamily="49" charset="-128"/>
              <a:ea typeface="ＭＳ ゴシック" pitchFamily="49" charset="-128"/>
            </a:rPr>
            <a:t>％以上が一般会計からの繰入れに依存している状況にあるため、経営戦略に合わせて経費の削減を図るとともに、下水道の加入促進を進め、使用料収入の増加に努めることとしている。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15472966</v>
      </c>
      <c r="BO4" s="462"/>
      <c r="BP4" s="462"/>
      <c r="BQ4" s="462"/>
      <c r="BR4" s="462"/>
      <c r="BS4" s="462"/>
      <c r="BT4" s="462"/>
      <c r="BU4" s="463"/>
      <c r="BV4" s="461">
        <v>16171195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3.9</v>
      </c>
      <c r="CU4" s="646"/>
      <c r="CV4" s="646"/>
      <c r="CW4" s="646"/>
      <c r="CX4" s="646"/>
      <c r="CY4" s="646"/>
      <c r="CZ4" s="646"/>
      <c r="DA4" s="647"/>
      <c r="DB4" s="645">
        <v>3.3</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15080027</v>
      </c>
      <c r="BO5" s="467"/>
      <c r="BP5" s="467"/>
      <c r="BQ5" s="467"/>
      <c r="BR5" s="467"/>
      <c r="BS5" s="467"/>
      <c r="BT5" s="467"/>
      <c r="BU5" s="468"/>
      <c r="BV5" s="466">
        <v>15804413</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94.5</v>
      </c>
      <c r="CU5" s="437"/>
      <c r="CV5" s="437"/>
      <c r="CW5" s="437"/>
      <c r="CX5" s="437"/>
      <c r="CY5" s="437"/>
      <c r="CZ5" s="437"/>
      <c r="DA5" s="438"/>
      <c r="DB5" s="436">
        <v>95.4</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392939</v>
      </c>
      <c r="BO6" s="467"/>
      <c r="BP6" s="467"/>
      <c r="BQ6" s="467"/>
      <c r="BR6" s="467"/>
      <c r="BS6" s="467"/>
      <c r="BT6" s="467"/>
      <c r="BU6" s="468"/>
      <c r="BV6" s="466">
        <v>366782</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9">
        <v>98</v>
      </c>
      <c r="CU6" s="620"/>
      <c r="CV6" s="620"/>
      <c r="CW6" s="620"/>
      <c r="CX6" s="620"/>
      <c r="CY6" s="620"/>
      <c r="CZ6" s="620"/>
      <c r="DA6" s="621"/>
      <c r="DB6" s="619">
        <v>100.1</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103</v>
      </c>
      <c r="AN7" s="440"/>
      <c r="AO7" s="440"/>
      <c r="AP7" s="440"/>
      <c r="AQ7" s="440"/>
      <c r="AR7" s="440"/>
      <c r="AS7" s="440"/>
      <c r="AT7" s="441"/>
      <c r="AU7" s="523" t="s">
        <v>93</v>
      </c>
      <c r="AV7" s="524"/>
      <c r="AW7" s="524"/>
      <c r="AX7" s="524"/>
      <c r="AY7" s="446" t="s">
        <v>104</v>
      </c>
      <c r="AZ7" s="447"/>
      <c r="BA7" s="447"/>
      <c r="BB7" s="447"/>
      <c r="BC7" s="447"/>
      <c r="BD7" s="447"/>
      <c r="BE7" s="447"/>
      <c r="BF7" s="447"/>
      <c r="BG7" s="447"/>
      <c r="BH7" s="447"/>
      <c r="BI7" s="447"/>
      <c r="BJ7" s="447"/>
      <c r="BK7" s="447"/>
      <c r="BL7" s="447"/>
      <c r="BM7" s="448"/>
      <c r="BN7" s="466">
        <v>1364</v>
      </c>
      <c r="BO7" s="467"/>
      <c r="BP7" s="467"/>
      <c r="BQ7" s="467"/>
      <c r="BR7" s="467"/>
      <c r="BS7" s="467"/>
      <c r="BT7" s="467"/>
      <c r="BU7" s="468"/>
      <c r="BV7" s="466">
        <v>28095</v>
      </c>
      <c r="BW7" s="467"/>
      <c r="BX7" s="467"/>
      <c r="BY7" s="467"/>
      <c r="BZ7" s="467"/>
      <c r="CA7" s="467"/>
      <c r="CB7" s="467"/>
      <c r="CC7" s="468"/>
      <c r="CD7" s="475" t="s">
        <v>105</v>
      </c>
      <c r="CE7" s="476"/>
      <c r="CF7" s="476"/>
      <c r="CG7" s="476"/>
      <c r="CH7" s="476"/>
      <c r="CI7" s="476"/>
      <c r="CJ7" s="476"/>
      <c r="CK7" s="476"/>
      <c r="CL7" s="476"/>
      <c r="CM7" s="476"/>
      <c r="CN7" s="476"/>
      <c r="CO7" s="476"/>
      <c r="CP7" s="476"/>
      <c r="CQ7" s="476"/>
      <c r="CR7" s="476"/>
      <c r="CS7" s="477"/>
      <c r="CT7" s="466">
        <v>10110377</v>
      </c>
      <c r="CU7" s="467"/>
      <c r="CV7" s="467"/>
      <c r="CW7" s="467"/>
      <c r="CX7" s="467"/>
      <c r="CY7" s="467"/>
      <c r="CZ7" s="467"/>
      <c r="DA7" s="468"/>
      <c r="DB7" s="466">
        <v>10312302</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106</v>
      </c>
      <c r="AN8" s="440"/>
      <c r="AO8" s="440"/>
      <c r="AP8" s="440"/>
      <c r="AQ8" s="440"/>
      <c r="AR8" s="440"/>
      <c r="AS8" s="440"/>
      <c r="AT8" s="441"/>
      <c r="AU8" s="523" t="s">
        <v>107</v>
      </c>
      <c r="AV8" s="524"/>
      <c r="AW8" s="524"/>
      <c r="AX8" s="524"/>
      <c r="AY8" s="446" t="s">
        <v>108</v>
      </c>
      <c r="AZ8" s="447"/>
      <c r="BA8" s="447"/>
      <c r="BB8" s="447"/>
      <c r="BC8" s="447"/>
      <c r="BD8" s="447"/>
      <c r="BE8" s="447"/>
      <c r="BF8" s="447"/>
      <c r="BG8" s="447"/>
      <c r="BH8" s="447"/>
      <c r="BI8" s="447"/>
      <c r="BJ8" s="447"/>
      <c r="BK8" s="447"/>
      <c r="BL8" s="447"/>
      <c r="BM8" s="448"/>
      <c r="BN8" s="466">
        <v>391575</v>
      </c>
      <c r="BO8" s="467"/>
      <c r="BP8" s="467"/>
      <c r="BQ8" s="467"/>
      <c r="BR8" s="467"/>
      <c r="BS8" s="467"/>
      <c r="BT8" s="467"/>
      <c r="BU8" s="468"/>
      <c r="BV8" s="466">
        <v>338687</v>
      </c>
      <c r="BW8" s="467"/>
      <c r="BX8" s="467"/>
      <c r="BY8" s="467"/>
      <c r="BZ8" s="467"/>
      <c r="CA8" s="467"/>
      <c r="CB8" s="467"/>
      <c r="CC8" s="468"/>
      <c r="CD8" s="475" t="s">
        <v>109</v>
      </c>
      <c r="CE8" s="476"/>
      <c r="CF8" s="476"/>
      <c r="CG8" s="476"/>
      <c r="CH8" s="476"/>
      <c r="CI8" s="476"/>
      <c r="CJ8" s="476"/>
      <c r="CK8" s="476"/>
      <c r="CL8" s="476"/>
      <c r="CM8" s="476"/>
      <c r="CN8" s="476"/>
      <c r="CO8" s="476"/>
      <c r="CP8" s="476"/>
      <c r="CQ8" s="476"/>
      <c r="CR8" s="476"/>
      <c r="CS8" s="477"/>
      <c r="CT8" s="579">
        <v>0.35</v>
      </c>
      <c r="CU8" s="580"/>
      <c r="CV8" s="580"/>
      <c r="CW8" s="580"/>
      <c r="CX8" s="580"/>
      <c r="CY8" s="580"/>
      <c r="CZ8" s="580"/>
      <c r="DA8" s="581"/>
      <c r="DB8" s="579">
        <v>0.35</v>
      </c>
      <c r="DC8" s="580"/>
      <c r="DD8" s="580"/>
      <c r="DE8" s="580"/>
      <c r="DF8" s="580"/>
      <c r="DG8" s="580"/>
      <c r="DH8" s="580"/>
      <c r="DI8" s="581"/>
      <c r="DJ8" s="186"/>
      <c r="DK8" s="186"/>
      <c r="DL8" s="186"/>
      <c r="DM8" s="186"/>
      <c r="DN8" s="186"/>
      <c r="DO8" s="186"/>
    </row>
    <row r="9" spans="1:119" ht="18.75" customHeight="1" thickBot="1" x14ac:dyDescent="0.2">
      <c r="A9" s="187"/>
      <c r="B9" s="608" t="s">
        <v>110</v>
      </c>
      <c r="C9" s="609"/>
      <c r="D9" s="609"/>
      <c r="E9" s="609"/>
      <c r="F9" s="609"/>
      <c r="G9" s="609"/>
      <c r="H9" s="609"/>
      <c r="I9" s="609"/>
      <c r="J9" s="609"/>
      <c r="K9" s="529"/>
      <c r="L9" s="610" t="s">
        <v>111</v>
      </c>
      <c r="M9" s="611"/>
      <c r="N9" s="611"/>
      <c r="O9" s="611"/>
      <c r="P9" s="611"/>
      <c r="Q9" s="612"/>
      <c r="R9" s="613">
        <v>28375</v>
      </c>
      <c r="S9" s="614"/>
      <c r="T9" s="614"/>
      <c r="U9" s="614"/>
      <c r="V9" s="615"/>
      <c r="W9" s="545" t="s">
        <v>112</v>
      </c>
      <c r="X9" s="546"/>
      <c r="Y9" s="546"/>
      <c r="Z9" s="546"/>
      <c r="AA9" s="546"/>
      <c r="AB9" s="546"/>
      <c r="AC9" s="546"/>
      <c r="AD9" s="546"/>
      <c r="AE9" s="546"/>
      <c r="AF9" s="546"/>
      <c r="AG9" s="546"/>
      <c r="AH9" s="546"/>
      <c r="AI9" s="546"/>
      <c r="AJ9" s="546"/>
      <c r="AK9" s="546"/>
      <c r="AL9" s="616"/>
      <c r="AM9" s="535" t="s">
        <v>113</v>
      </c>
      <c r="AN9" s="440"/>
      <c r="AO9" s="440"/>
      <c r="AP9" s="440"/>
      <c r="AQ9" s="440"/>
      <c r="AR9" s="440"/>
      <c r="AS9" s="440"/>
      <c r="AT9" s="441"/>
      <c r="AU9" s="523" t="s">
        <v>93</v>
      </c>
      <c r="AV9" s="524"/>
      <c r="AW9" s="524"/>
      <c r="AX9" s="524"/>
      <c r="AY9" s="446" t="s">
        <v>114</v>
      </c>
      <c r="AZ9" s="447"/>
      <c r="BA9" s="447"/>
      <c r="BB9" s="447"/>
      <c r="BC9" s="447"/>
      <c r="BD9" s="447"/>
      <c r="BE9" s="447"/>
      <c r="BF9" s="447"/>
      <c r="BG9" s="447"/>
      <c r="BH9" s="447"/>
      <c r="BI9" s="447"/>
      <c r="BJ9" s="447"/>
      <c r="BK9" s="447"/>
      <c r="BL9" s="447"/>
      <c r="BM9" s="448"/>
      <c r="BN9" s="466">
        <v>52888</v>
      </c>
      <c r="BO9" s="467"/>
      <c r="BP9" s="467"/>
      <c r="BQ9" s="467"/>
      <c r="BR9" s="467"/>
      <c r="BS9" s="467"/>
      <c r="BT9" s="467"/>
      <c r="BU9" s="468"/>
      <c r="BV9" s="466">
        <v>69905</v>
      </c>
      <c r="BW9" s="467"/>
      <c r="BX9" s="467"/>
      <c r="BY9" s="467"/>
      <c r="BZ9" s="467"/>
      <c r="CA9" s="467"/>
      <c r="CB9" s="467"/>
      <c r="CC9" s="468"/>
      <c r="CD9" s="475" t="s">
        <v>115</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13.5</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116</v>
      </c>
      <c r="M10" s="440"/>
      <c r="N10" s="440"/>
      <c r="O10" s="440"/>
      <c r="P10" s="440"/>
      <c r="Q10" s="441"/>
      <c r="R10" s="442">
        <v>32294</v>
      </c>
      <c r="S10" s="443"/>
      <c r="T10" s="443"/>
      <c r="U10" s="443"/>
      <c r="V10" s="445"/>
      <c r="W10" s="617"/>
      <c r="X10" s="428"/>
      <c r="Y10" s="428"/>
      <c r="Z10" s="428"/>
      <c r="AA10" s="428"/>
      <c r="AB10" s="428"/>
      <c r="AC10" s="428"/>
      <c r="AD10" s="428"/>
      <c r="AE10" s="428"/>
      <c r="AF10" s="428"/>
      <c r="AG10" s="428"/>
      <c r="AH10" s="428"/>
      <c r="AI10" s="428"/>
      <c r="AJ10" s="428"/>
      <c r="AK10" s="428"/>
      <c r="AL10" s="618"/>
      <c r="AM10" s="535" t="s">
        <v>117</v>
      </c>
      <c r="AN10" s="440"/>
      <c r="AO10" s="440"/>
      <c r="AP10" s="440"/>
      <c r="AQ10" s="440"/>
      <c r="AR10" s="440"/>
      <c r="AS10" s="440"/>
      <c r="AT10" s="441"/>
      <c r="AU10" s="523" t="s">
        <v>118</v>
      </c>
      <c r="AV10" s="524"/>
      <c r="AW10" s="524"/>
      <c r="AX10" s="524"/>
      <c r="AY10" s="446" t="s">
        <v>119</v>
      </c>
      <c r="AZ10" s="447"/>
      <c r="BA10" s="447"/>
      <c r="BB10" s="447"/>
      <c r="BC10" s="447"/>
      <c r="BD10" s="447"/>
      <c r="BE10" s="447"/>
      <c r="BF10" s="447"/>
      <c r="BG10" s="447"/>
      <c r="BH10" s="447"/>
      <c r="BI10" s="447"/>
      <c r="BJ10" s="447"/>
      <c r="BK10" s="447"/>
      <c r="BL10" s="447"/>
      <c r="BM10" s="448"/>
      <c r="BN10" s="466">
        <v>193466</v>
      </c>
      <c r="BO10" s="467"/>
      <c r="BP10" s="467"/>
      <c r="BQ10" s="467"/>
      <c r="BR10" s="467"/>
      <c r="BS10" s="467"/>
      <c r="BT10" s="467"/>
      <c r="BU10" s="468"/>
      <c r="BV10" s="466">
        <v>314334</v>
      </c>
      <c r="BW10" s="467"/>
      <c r="BX10" s="467"/>
      <c r="BY10" s="467"/>
      <c r="BZ10" s="467"/>
      <c r="CA10" s="467"/>
      <c r="CB10" s="467"/>
      <c r="CC10" s="468"/>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121</v>
      </c>
      <c r="M11" s="513"/>
      <c r="N11" s="513"/>
      <c r="O11" s="513"/>
      <c r="P11" s="513"/>
      <c r="Q11" s="514"/>
      <c r="R11" s="605" t="s">
        <v>122</v>
      </c>
      <c r="S11" s="606"/>
      <c r="T11" s="606"/>
      <c r="U11" s="606"/>
      <c r="V11" s="607"/>
      <c r="W11" s="617"/>
      <c r="X11" s="428"/>
      <c r="Y11" s="428"/>
      <c r="Z11" s="428"/>
      <c r="AA11" s="428"/>
      <c r="AB11" s="428"/>
      <c r="AC11" s="428"/>
      <c r="AD11" s="428"/>
      <c r="AE11" s="428"/>
      <c r="AF11" s="428"/>
      <c r="AG11" s="428"/>
      <c r="AH11" s="428"/>
      <c r="AI11" s="428"/>
      <c r="AJ11" s="428"/>
      <c r="AK11" s="428"/>
      <c r="AL11" s="618"/>
      <c r="AM11" s="535" t="s">
        <v>123</v>
      </c>
      <c r="AN11" s="440"/>
      <c r="AO11" s="440"/>
      <c r="AP11" s="440"/>
      <c r="AQ11" s="440"/>
      <c r="AR11" s="440"/>
      <c r="AS11" s="440"/>
      <c r="AT11" s="441"/>
      <c r="AU11" s="523" t="s">
        <v>93</v>
      </c>
      <c r="AV11" s="524"/>
      <c r="AW11" s="524"/>
      <c r="AX11" s="524"/>
      <c r="AY11" s="446" t="s">
        <v>124</v>
      </c>
      <c r="AZ11" s="447"/>
      <c r="BA11" s="447"/>
      <c r="BB11" s="447"/>
      <c r="BC11" s="447"/>
      <c r="BD11" s="447"/>
      <c r="BE11" s="447"/>
      <c r="BF11" s="447"/>
      <c r="BG11" s="447"/>
      <c r="BH11" s="447"/>
      <c r="BI11" s="447"/>
      <c r="BJ11" s="447"/>
      <c r="BK11" s="447"/>
      <c r="BL11" s="447"/>
      <c r="BM11" s="448"/>
      <c r="BN11" s="466">
        <v>237</v>
      </c>
      <c r="BO11" s="467"/>
      <c r="BP11" s="467"/>
      <c r="BQ11" s="467"/>
      <c r="BR11" s="467"/>
      <c r="BS11" s="467"/>
      <c r="BT11" s="467"/>
      <c r="BU11" s="468"/>
      <c r="BV11" s="466">
        <v>231</v>
      </c>
      <c r="BW11" s="467"/>
      <c r="BX11" s="467"/>
      <c r="BY11" s="467"/>
      <c r="BZ11" s="467"/>
      <c r="CA11" s="467"/>
      <c r="CB11" s="467"/>
      <c r="CC11" s="468"/>
      <c r="CD11" s="475" t="s">
        <v>125</v>
      </c>
      <c r="CE11" s="476"/>
      <c r="CF11" s="476"/>
      <c r="CG11" s="476"/>
      <c r="CH11" s="476"/>
      <c r="CI11" s="476"/>
      <c r="CJ11" s="476"/>
      <c r="CK11" s="476"/>
      <c r="CL11" s="476"/>
      <c r="CM11" s="476"/>
      <c r="CN11" s="476"/>
      <c r="CO11" s="476"/>
      <c r="CP11" s="476"/>
      <c r="CQ11" s="476"/>
      <c r="CR11" s="476"/>
      <c r="CS11" s="477"/>
      <c r="CT11" s="579" t="s">
        <v>126</v>
      </c>
      <c r="CU11" s="580"/>
      <c r="CV11" s="580"/>
      <c r="CW11" s="580"/>
      <c r="CX11" s="580"/>
      <c r="CY11" s="580"/>
      <c r="CZ11" s="580"/>
      <c r="DA11" s="581"/>
      <c r="DB11" s="579" t="s">
        <v>126</v>
      </c>
      <c r="DC11" s="580"/>
      <c r="DD11" s="580"/>
      <c r="DE11" s="580"/>
      <c r="DF11" s="580"/>
      <c r="DG11" s="580"/>
      <c r="DH11" s="580"/>
      <c r="DI11" s="581"/>
      <c r="DJ11" s="186"/>
      <c r="DK11" s="186"/>
      <c r="DL11" s="186"/>
      <c r="DM11" s="186"/>
      <c r="DN11" s="186"/>
      <c r="DO11" s="186"/>
    </row>
    <row r="12" spans="1:119" ht="18.75" customHeight="1" x14ac:dyDescent="0.15">
      <c r="A12" s="187"/>
      <c r="B12" s="582" t="s">
        <v>127</v>
      </c>
      <c r="C12" s="583"/>
      <c r="D12" s="583"/>
      <c r="E12" s="583"/>
      <c r="F12" s="583"/>
      <c r="G12" s="583"/>
      <c r="H12" s="583"/>
      <c r="I12" s="583"/>
      <c r="J12" s="583"/>
      <c r="K12" s="584"/>
      <c r="L12" s="591" t="s">
        <v>128</v>
      </c>
      <c r="M12" s="592"/>
      <c r="N12" s="592"/>
      <c r="O12" s="592"/>
      <c r="P12" s="592"/>
      <c r="Q12" s="593"/>
      <c r="R12" s="594">
        <v>26886</v>
      </c>
      <c r="S12" s="595"/>
      <c r="T12" s="595"/>
      <c r="U12" s="595"/>
      <c r="V12" s="596"/>
      <c r="W12" s="597" t="s">
        <v>1</v>
      </c>
      <c r="X12" s="524"/>
      <c r="Y12" s="524"/>
      <c r="Z12" s="524"/>
      <c r="AA12" s="524"/>
      <c r="AB12" s="598"/>
      <c r="AC12" s="599" t="s">
        <v>129</v>
      </c>
      <c r="AD12" s="600"/>
      <c r="AE12" s="600"/>
      <c r="AF12" s="600"/>
      <c r="AG12" s="601"/>
      <c r="AH12" s="599" t="s">
        <v>130</v>
      </c>
      <c r="AI12" s="600"/>
      <c r="AJ12" s="600"/>
      <c r="AK12" s="600"/>
      <c r="AL12" s="602"/>
      <c r="AM12" s="535" t="s">
        <v>131</v>
      </c>
      <c r="AN12" s="440"/>
      <c r="AO12" s="440"/>
      <c r="AP12" s="440"/>
      <c r="AQ12" s="440"/>
      <c r="AR12" s="440"/>
      <c r="AS12" s="440"/>
      <c r="AT12" s="441"/>
      <c r="AU12" s="523" t="s">
        <v>93</v>
      </c>
      <c r="AV12" s="524"/>
      <c r="AW12" s="524"/>
      <c r="AX12" s="524"/>
      <c r="AY12" s="446" t="s">
        <v>132</v>
      </c>
      <c r="AZ12" s="447"/>
      <c r="BA12" s="447"/>
      <c r="BB12" s="447"/>
      <c r="BC12" s="447"/>
      <c r="BD12" s="447"/>
      <c r="BE12" s="447"/>
      <c r="BF12" s="447"/>
      <c r="BG12" s="447"/>
      <c r="BH12" s="447"/>
      <c r="BI12" s="447"/>
      <c r="BJ12" s="447"/>
      <c r="BK12" s="447"/>
      <c r="BL12" s="447"/>
      <c r="BM12" s="448"/>
      <c r="BN12" s="466">
        <v>11842</v>
      </c>
      <c r="BO12" s="467"/>
      <c r="BP12" s="467"/>
      <c r="BQ12" s="467"/>
      <c r="BR12" s="467"/>
      <c r="BS12" s="467"/>
      <c r="BT12" s="467"/>
      <c r="BU12" s="468"/>
      <c r="BV12" s="466">
        <v>308600</v>
      </c>
      <c r="BW12" s="467"/>
      <c r="BX12" s="467"/>
      <c r="BY12" s="467"/>
      <c r="BZ12" s="467"/>
      <c r="CA12" s="467"/>
      <c r="CB12" s="467"/>
      <c r="CC12" s="468"/>
      <c r="CD12" s="475" t="s">
        <v>133</v>
      </c>
      <c r="CE12" s="476"/>
      <c r="CF12" s="476"/>
      <c r="CG12" s="476"/>
      <c r="CH12" s="476"/>
      <c r="CI12" s="476"/>
      <c r="CJ12" s="476"/>
      <c r="CK12" s="476"/>
      <c r="CL12" s="476"/>
      <c r="CM12" s="476"/>
      <c r="CN12" s="476"/>
      <c r="CO12" s="476"/>
      <c r="CP12" s="476"/>
      <c r="CQ12" s="476"/>
      <c r="CR12" s="476"/>
      <c r="CS12" s="477"/>
      <c r="CT12" s="579" t="s">
        <v>126</v>
      </c>
      <c r="CU12" s="580"/>
      <c r="CV12" s="580"/>
      <c r="CW12" s="580"/>
      <c r="CX12" s="580"/>
      <c r="CY12" s="580"/>
      <c r="CZ12" s="580"/>
      <c r="DA12" s="581"/>
      <c r="DB12" s="579" t="s">
        <v>126</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134</v>
      </c>
      <c r="N13" s="567"/>
      <c r="O13" s="567"/>
      <c r="P13" s="567"/>
      <c r="Q13" s="568"/>
      <c r="R13" s="569">
        <v>26836</v>
      </c>
      <c r="S13" s="570"/>
      <c r="T13" s="570"/>
      <c r="U13" s="570"/>
      <c r="V13" s="571"/>
      <c r="W13" s="557" t="s">
        <v>135</v>
      </c>
      <c r="X13" s="479"/>
      <c r="Y13" s="479"/>
      <c r="Z13" s="479"/>
      <c r="AA13" s="479"/>
      <c r="AB13" s="480"/>
      <c r="AC13" s="442">
        <v>1720</v>
      </c>
      <c r="AD13" s="443"/>
      <c r="AE13" s="443"/>
      <c r="AF13" s="443"/>
      <c r="AG13" s="444"/>
      <c r="AH13" s="442">
        <v>2024</v>
      </c>
      <c r="AI13" s="443"/>
      <c r="AJ13" s="443"/>
      <c r="AK13" s="443"/>
      <c r="AL13" s="445"/>
      <c r="AM13" s="535" t="s">
        <v>136</v>
      </c>
      <c r="AN13" s="440"/>
      <c r="AO13" s="440"/>
      <c r="AP13" s="440"/>
      <c r="AQ13" s="440"/>
      <c r="AR13" s="440"/>
      <c r="AS13" s="440"/>
      <c r="AT13" s="441"/>
      <c r="AU13" s="523" t="s">
        <v>137</v>
      </c>
      <c r="AV13" s="524"/>
      <c r="AW13" s="524"/>
      <c r="AX13" s="524"/>
      <c r="AY13" s="446" t="s">
        <v>138</v>
      </c>
      <c r="AZ13" s="447"/>
      <c r="BA13" s="447"/>
      <c r="BB13" s="447"/>
      <c r="BC13" s="447"/>
      <c r="BD13" s="447"/>
      <c r="BE13" s="447"/>
      <c r="BF13" s="447"/>
      <c r="BG13" s="447"/>
      <c r="BH13" s="447"/>
      <c r="BI13" s="447"/>
      <c r="BJ13" s="447"/>
      <c r="BK13" s="447"/>
      <c r="BL13" s="447"/>
      <c r="BM13" s="448"/>
      <c r="BN13" s="466">
        <v>234749</v>
      </c>
      <c r="BO13" s="467"/>
      <c r="BP13" s="467"/>
      <c r="BQ13" s="467"/>
      <c r="BR13" s="467"/>
      <c r="BS13" s="467"/>
      <c r="BT13" s="467"/>
      <c r="BU13" s="468"/>
      <c r="BV13" s="466">
        <v>75870</v>
      </c>
      <c r="BW13" s="467"/>
      <c r="BX13" s="467"/>
      <c r="BY13" s="467"/>
      <c r="BZ13" s="467"/>
      <c r="CA13" s="467"/>
      <c r="CB13" s="467"/>
      <c r="CC13" s="468"/>
      <c r="CD13" s="475" t="s">
        <v>139</v>
      </c>
      <c r="CE13" s="476"/>
      <c r="CF13" s="476"/>
      <c r="CG13" s="476"/>
      <c r="CH13" s="476"/>
      <c r="CI13" s="476"/>
      <c r="CJ13" s="476"/>
      <c r="CK13" s="476"/>
      <c r="CL13" s="476"/>
      <c r="CM13" s="476"/>
      <c r="CN13" s="476"/>
      <c r="CO13" s="476"/>
      <c r="CP13" s="476"/>
      <c r="CQ13" s="476"/>
      <c r="CR13" s="476"/>
      <c r="CS13" s="477"/>
      <c r="CT13" s="436">
        <v>10</v>
      </c>
      <c r="CU13" s="437"/>
      <c r="CV13" s="437"/>
      <c r="CW13" s="437"/>
      <c r="CX13" s="437"/>
      <c r="CY13" s="437"/>
      <c r="CZ13" s="437"/>
      <c r="DA13" s="438"/>
      <c r="DB13" s="436">
        <v>10.199999999999999</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140</v>
      </c>
      <c r="M14" s="603"/>
      <c r="N14" s="603"/>
      <c r="O14" s="603"/>
      <c r="P14" s="603"/>
      <c r="Q14" s="604"/>
      <c r="R14" s="569">
        <v>27626</v>
      </c>
      <c r="S14" s="570"/>
      <c r="T14" s="570"/>
      <c r="U14" s="570"/>
      <c r="V14" s="571"/>
      <c r="W14" s="572"/>
      <c r="X14" s="482"/>
      <c r="Y14" s="482"/>
      <c r="Z14" s="482"/>
      <c r="AA14" s="482"/>
      <c r="AB14" s="483"/>
      <c r="AC14" s="562">
        <v>13.8</v>
      </c>
      <c r="AD14" s="563"/>
      <c r="AE14" s="563"/>
      <c r="AF14" s="563"/>
      <c r="AG14" s="564"/>
      <c r="AH14" s="562">
        <v>14.6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141</v>
      </c>
      <c r="CE14" s="473"/>
      <c r="CF14" s="473"/>
      <c r="CG14" s="473"/>
      <c r="CH14" s="473"/>
      <c r="CI14" s="473"/>
      <c r="CJ14" s="473"/>
      <c r="CK14" s="473"/>
      <c r="CL14" s="473"/>
      <c r="CM14" s="473"/>
      <c r="CN14" s="473"/>
      <c r="CO14" s="473"/>
      <c r="CP14" s="473"/>
      <c r="CQ14" s="473"/>
      <c r="CR14" s="473"/>
      <c r="CS14" s="474"/>
      <c r="CT14" s="573">
        <v>70.3</v>
      </c>
      <c r="CU14" s="574"/>
      <c r="CV14" s="574"/>
      <c r="CW14" s="574"/>
      <c r="CX14" s="574"/>
      <c r="CY14" s="574"/>
      <c r="CZ14" s="574"/>
      <c r="DA14" s="575"/>
      <c r="DB14" s="573">
        <v>90.5</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142</v>
      </c>
      <c r="N15" s="567"/>
      <c r="O15" s="567"/>
      <c r="P15" s="567"/>
      <c r="Q15" s="568"/>
      <c r="R15" s="569">
        <v>27587</v>
      </c>
      <c r="S15" s="570"/>
      <c r="T15" s="570"/>
      <c r="U15" s="570"/>
      <c r="V15" s="571"/>
      <c r="W15" s="557" t="s">
        <v>143</v>
      </c>
      <c r="X15" s="479"/>
      <c r="Y15" s="479"/>
      <c r="Z15" s="479"/>
      <c r="AA15" s="479"/>
      <c r="AB15" s="480"/>
      <c r="AC15" s="442">
        <v>2900</v>
      </c>
      <c r="AD15" s="443"/>
      <c r="AE15" s="443"/>
      <c r="AF15" s="443"/>
      <c r="AG15" s="444"/>
      <c r="AH15" s="442">
        <v>3138</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3133669</v>
      </c>
      <c r="BO15" s="462"/>
      <c r="BP15" s="462"/>
      <c r="BQ15" s="462"/>
      <c r="BR15" s="462"/>
      <c r="BS15" s="462"/>
      <c r="BT15" s="462"/>
      <c r="BU15" s="463"/>
      <c r="BV15" s="461">
        <v>3115165</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23.2</v>
      </c>
      <c r="AD16" s="563"/>
      <c r="AE16" s="563"/>
      <c r="AF16" s="563"/>
      <c r="AG16" s="564"/>
      <c r="AH16" s="562">
        <v>22.6</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8876966</v>
      </c>
      <c r="BO16" s="467"/>
      <c r="BP16" s="467"/>
      <c r="BQ16" s="467"/>
      <c r="BR16" s="467"/>
      <c r="BS16" s="467"/>
      <c r="BT16" s="467"/>
      <c r="BU16" s="468"/>
      <c r="BV16" s="466">
        <v>8883090</v>
      </c>
      <c r="BW16" s="467"/>
      <c r="BX16" s="467"/>
      <c r="BY16" s="467"/>
      <c r="BZ16" s="467"/>
      <c r="CA16" s="467"/>
      <c r="CB16" s="467"/>
      <c r="CC16" s="468"/>
      <c r="CD16" s="201"/>
      <c r="CE16" s="464" t="s">
        <v>149</v>
      </c>
      <c r="CF16" s="464"/>
      <c r="CG16" s="464"/>
      <c r="CH16" s="464"/>
      <c r="CI16" s="464"/>
      <c r="CJ16" s="464"/>
      <c r="CK16" s="464"/>
      <c r="CL16" s="464"/>
      <c r="CM16" s="464"/>
      <c r="CN16" s="464"/>
      <c r="CO16" s="464"/>
      <c r="CP16" s="464"/>
      <c r="CQ16" s="464"/>
      <c r="CR16" s="464"/>
      <c r="CS16" s="465"/>
      <c r="CT16" s="436">
        <v>0.2</v>
      </c>
      <c r="CU16" s="437"/>
      <c r="CV16" s="437"/>
      <c r="CW16" s="437"/>
      <c r="CX16" s="437"/>
      <c r="CY16" s="437"/>
      <c r="CZ16" s="437"/>
      <c r="DA16" s="438"/>
      <c r="DB16" s="436">
        <v>1.4</v>
      </c>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150</v>
      </c>
      <c r="N17" s="552"/>
      <c r="O17" s="552"/>
      <c r="P17" s="552"/>
      <c r="Q17" s="553"/>
      <c r="R17" s="554" t="s">
        <v>147</v>
      </c>
      <c r="S17" s="555"/>
      <c r="T17" s="555"/>
      <c r="U17" s="555"/>
      <c r="V17" s="556"/>
      <c r="W17" s="557" t="s">
        <v>151</v>
      </c>
      <c r="X17" s="479"/>
      <c r="Y17" s="479"/>
      <c r="Z17" s="479"/>
      <c r="AA17" s="479"/>
      <c r="AB17" s="480"/>
      <c r="AC17" s="442">
        <v>7877</v>
      </c>
      <c r="AD17" s="443"/>
      <c r="AE17" s="443"/>
      <c r="AF17" s="443"/>
      <c r="AG17" s="444"/>
      <c r="AH17" s="442">
        <v>8734</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3978934</v>
      </c>
      <c r="BO17" s="467"/>
      <c r="BP17" s="467"/>
      <c r="BQ17" s="467"/>
      <c r="BR17" s="467"/>
      <c r="BS17" s="467"/>
      <c r="BT17" s="467"/>
      <c r="BU17" s="468"/>
      <c r="BV17" s="466">
        <v>3954129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153</v>
      </c>
      <c r="C18" s="529"/>
      <c r="D18" s="529"/>
      <c r="E18" s="530"/>
      <c r="F18" s="530"/>
      <c r="G18" s="530"/>
      <c r="H18" s="530"/>
      <c r="I18" s="530"/>
      <c r="J18" s="530"/>
      <c r="K18" s="530"/>
      <c r="L18" s="531">
        <v>241.09</v>
      </c>
      <c r="M18" s="531"/>
      <c r="N18" s="531"/>
      <c r="O18" s="531"/>
      <c r="P18" s="531"/>
      <c r="Q18" s="531"/>
      <c r="R18" s="532"/>
      <c r="S18" s="532"/>
      <c r="T18" s="532"/>
      <c r="U18" s="532"/>
      <c r="V18" s="533"/>
      <c r="W18" s="547"/>
      <c r="X18" s="548"/>
      <c r="Y18" s="548"/>
      <c r="Z18" s="548"/>
      <c r="AA18" s="548"/>
      <c r="AB18" s="558"/>
      <c r="AC18" s="430">
        <v>63</v>
      </c>
      <c r="AD18" s="431"/>
      <c r="AE18" s="431"/>
      <c r="AF18" s="431"/>
      <c r="AG18" s="534"/>
      <c r="AH18" s="430">
        <v>62.9</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9678809</v>
      </c>
      <c r="BO18" s="467"/>
      <c r="BP18" s="467"/>
      <c r="BQ18" s="467"/>
      <c r="BR18" s="467"/>
      <c r="BS18" s="467"/>
      <c r="BT18" s="467"/>
      <c r="BU18" s="468"/>
      <c r="BV18" s="466">
        <v>10000421</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155</v>
      </c>
      <c r="C19" s="529"/>
      <c r="D19" s="529"/>
      <c r="E19" s="530"/>
      <c r="F19" s="530"/>
      <c r="G19" s="530"/>
      <c r="H19" s="530"/>
      <c r="I19" s="530"/>
      <c r="J19" s="530"/>
      <c r="K19" s="530"/>
      <c r="L19" s="536">
        <v>118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11930551</v>
      </c>
      <c r="BO19" s="467"/>
      <c r="BP19" s="467"/>
      <c r="BQ19" s="467"/>
      <c r="BR19" s="467"/>
      <c r="BS19" s="467"/>
      <c r="BT19" s="467"/>
      <c r="BU19" s="468"/>
      <c r="BV19" s="466">
        <v>11986688</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157</v>
      </c>
      <c r="C20" s="529"/>
      <c r="D20" s="529"/>
      <c r="E20" s="530"/>
      <c r="F20" s="530"/>
      <c r="G20" s="530"/>
      <c r="H20" s="530"/>
      <c r="I20" s="530"/>
      <c r="J20" s="530"/>
      <c r="K20" s="530"/>
      <c r="L20" s="536">
        <v>11147</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14370854</v>
      </c>
      <c r="BO23" s="467"/>
      <c r="BP23" s="467"/>
      <c r="BQ23" s="467"/>
      <c r="BR23" s="467"/>
      <c r="BS23" s="467"/>
      <c r="BT23" s="467"/>
      <c r="BU23" s="468"/>
      <c r="BV23" s="466">
        <v>15194730</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166</v>
      </c>
      <c r="F24" s="440"/>
      <c r="G24" s="440"/>
      <c r="H24" s="440"/>
      <c r="I24" s="440"/>
      <c r="J24" s="440"/>
      <c r="K24" s="441"/>
      <c r="L24" s="442">
        <v>1</v>
      </c>
      <c r="M24" s="443"/>
      <c r="N24" s="443"/>
      <c r="O24" s="443"/>
      <c r="P24" s="444"/>
      <c r="Q24" s="442">
        <v>7000</v>
      </c>
      <c r="R24" s="443"/>
      <c r="S24" s="443"/>
      <c r="T24" s="443"/>
      <c r="U24" s="443"/>
      <c r="V24" s="444"/>
      <c r="W24" s="508"/>
      <c r="X24" s="499"/>
      <c r="Y24" s="500"/>
      <c r="Z24" s="439" t="s">
        <v>167</v>
      </c>
      <c r="AA24" s="440"/>
      <c r="AB24" s="440"/>
      <c r="AC24" s="440"/>
      <c r="AD24" s="440"/>
      <c r="AE24" s="440"/>
      <c r="AF24" s="440"/>
      <c r="AG24" s="441"/>
      <c r="AH24" s="442">
        <v>245</v>
      </c>
      <c r="AI24" s="443"/>
      <c r="AJ24" s="443"/>
      <c r="AK24" s="443"/>
      <c r="AL24" s="444"/>
      <c r="AM24" s="442">
        <v>742595</v>
      </c>
      <c r="AN24" s="443"/>
      <c r="AO24" s="443"/>
      <c r="AP24" s="443"/>
      <c r="AQ24" s="443"/>
      <c r="AR24" s="444"/>
      <c r="AS24" s="442">
        <v>3031</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9751199</v>
      </c>
      <c r="BO24" s="467"/>
      <c r="BP24" s="467"/>
      <c r="BQ24" s="467"/>
      <c r="BR24" s="467"/>
      <c r="BS24" s="467"/>
      <c r="BT24" s="467"/>
      <c r="BU24" s="468"/>
      <c r="BV24" s="466">
        <v>10089580</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169</v>
      </c>
      <c r="F25" s="440"/>
      <c r="G25" s="440"/>
      <c r="H25" s="440"/>
      <c r="I25" s="440"/>
      <c r="J25" s="440"/>
      <c r="K25" s="441"/>
      <c r="L25" s="442">
        <v>1</v>
      </c>
      <c r="M25" s="443"/>
      <c r="N25" s="443"/>
      <c r="O25" s="443"/>
      <c r="P25" s="444"/>
      <c r="Q25" s="442">
        <v>5710</v>
      </c>
      <c r="R25" s="443"/>
      <c r="S25" s="443"/>
      <c r="T25" s="443"/>
      <c r="U25" s="443"/>
      <c r="V25" s="444"/>
      <c r="W25" s="508"/>
      <c r="X25" s="499"/>
      <c r="Y25" s="500"/>
      <c r="Z25" s="439" t="s">
        <v>170</v>
      </c>
      <c r="AA25" s="440"/>
      <c r="AB25" s="440"/>
      <c r="AC25" s="440"/>
      <c r="AD25" s="440"/>
      <c r="AE25" s="440"/>
      <c r="AF25" s="440"/>
      <c r="AG25" s="441"/>
      <c r="AH25" s="442" t="s">
        <v>171</v>
      </c>
      <c r="AI25" s="443"/>
      <c r="AJ25" s="443"/>
      <c r="AK25" s="443"/>
      <c r="AL25" s="444"/>
      <c r="AM25" s="442" t="s">
        <v>172</v>
      </c>
      <c r="AN25" s="443"/>
      <c r="AO25" s="443"/>
      <c r="AP25" s="443"/>
      <c r="AQ25" s="443"/>
      <c r="AR25" s="444"/>
      <c r="AS25" s="442" t="s">
        <v>126</v>
      </c>
      <c r="AT25" s="443"/>
      <c r="AU25" s="443"/>
      <c r="AV25" s="443"/>
      <c r="AW25" s="443"/>
      <c r="AX25" s="445"/>
      <c r="AY25" s="458" t="s">
        <v>173</v>
      </c>
      <c r="AZ25" s="459"/>
      <c r="BA25" s="459"/>
      <c r="BB25" s="459"/>
      <c r="BC25" s="459"/>
      <c r="BD25" s="459"/>
      <c r="BE25" s="459"/>
      <c r="BF25" s="459"/>
      <c r="BG25" s="459"/>
      <c r="BH25" s="459"/>
      <c r="BI25" s="459"/>
      <c r="BJ25" s="459"/>
      <c r="BK25" s="459"/>
      <c r="BL25" s="459"/>
      <c r="BM25" s="460"/>
      <c r="BN25" s="461">
        <v>2725229</v>
      </c>
      <c r="BO25" s="462"/>
      <c r="BP25" s="462"/>
      <c r="BQ25" s="462"/>
      <c r="BR25" s="462"/>
      <c r="BS25" s="462"/>
      <c r="BT25" s="462"/>
      <c r="BU25" s="463"/>
      <c r="BV25" s="461">
        <v>3379460</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174</v>
      </c>
      <c r="F26" s="440"/>
      <c r="G26" s="440"/>
      <c r="H26" s="440"/>
      <c r="I26" s="440"/>
      <c r="J26" s="440"/>
      <c r="K26" s="441"/>
      <c r="L26" s="442">
        <v>1</v>
      </c>
      <c r="M26" s="443"/>
      <c r="N26" s="443"/>
      <c r="O26" s="443"/>
      <c r="P26" s="444"/>
      <c r="Q26" s="442">
        <v>4000</v>
      </c>
      <c r="R26" s="443"/>
      <c r="S26" s="443"/>
      <c r="T26" s="443"/>
      <c r="U26" s="443"/>
      <c r="V26" s="444"/>
      <c r="W26" s="508"/>
      <c r="X26" s="499"/>
      <c r="Y26" s="500"/>
      <c r="Z26" s="439" t="s">
        <v>175</v>
      </c>
      <c r="AA26" s="521"/>
      <c r="AB26" s="521"/>
      <c r="AC26" s="521"/>
      <c r="AD26" s="521"/>
      <c r="AE26" s="521"/>
      <c r="AF26" s="521"/>
      <c r="AG26" s="522"/>
      <c r="AH26" s="442">
        <v>15</v>
      </c>
      <c r="AI26" s="443"/>
      <c r="AJ26" s="443"/>
      <c r="AK26" s="443"/>
      <c r="AL26" s="444"/>
      <c r="AM26" s="442">
        <v>48705</v>
      </c>
      <c r="AN26" s="443"/>
      <c r="AO26" s="443"/>
      <c r="AP26" s="443"/>
      <c r="AQ26" s="443"/>
      <c r="AR26" s="444"/>
      <c r="AS26" s="442">
        <v>3247</v>
      </c>
      <c r="AT26" s="443"/>
      <c r="AU26" s="443"/>
      <c r="AV26" s="443"/>
      <c r="AW26" s="443"/>
      <c r="AX26" s="445"/>
      <c r="AY26" s="475" t="s">
        <v>176</v>
      </c>
      <c r="AZ26" s="476"/>
      <c r="BA26" s="476"/>
      <c r="BB26" s="476"/>
      <c r="BC26" s="476"/>
      <c r="BD26" s="476"/>
      <c r="BE26" s="476"/>
      <c r="BF26" s="476"/>
      <c r="BG26" s="476"/>
      <c r="BH26" s="476"/>
      <c r="BI26" s="476"/>
      <c r="BJ26" s="476"/>
      <c r="BK26" s="476"/>
      <c r="BL26" s="476"/>
      <c r="BM26" s="477"/>
      <c r="BN26" s="466" t="s">
        <v>126</v>
      </c>
      <c r="BO26" s="467"/>
      <c r="BP26" s="467"/>
      <c r="BQ26" s="467"/>
      <c r="BR26" s="467"/>
      <c r="BS26" s="467"/>
      <c r="BT26" s="467"/>
      <c r="BU26" s="468"/>
      <c r="BV26" s="466" t="s">
        <v>172</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177</v>
      </c>
      <c r="F27" s="440"/>
      <c r="G27" s="440"/>
      <c r="H27" s="440"/>
      <c r="I27" s="440"/>
      <c r="J27" s="440"/>
      <c r="K27" s="441"/>
      <c r="L27" s="442">
        <v>1</v>
      </c>
      <c r="M27" s="443"/>
      <c r="N27" s="443"/>
      <c r="O27" s="443"/>
      <c r="P27" s="444"/>
      <c r="Q27" s="442">
        <v>4020</v>
      </c>
      <c r="R27" s="443"/>
      <c r="S27" s="443"/>
      <c r="T27" s="443"/>
      <c r="U27" s="443"/>
      <c r="V27" s="444"/>
      <c r="W27" s="508"/>
      <c r="X27" s="499"/>
      <c r="Y27" s="500"/>
      <c r="Z27" s="439" t="s">
        <v>178</v>
      </c>
      <c r="AA27" s="440"/>
      <c r="AB27" s="440"/>
      <c r="AC27" s="440"/>
      <c r="AD27" s="440"/>
      <c r="AE27" s="440"/>
      <c r="AF27" s="440"/>
      <c r="AG27" s="441"/>
      <c r="AH27" s="442">
        <v>5</v>
      </c>
      <c r="AI27" s="443"/>
      <c r="AJ27" s="443"/>
      <c r="AK27" s="443"/>
      <c r="AL27" s="444"/>
      <c r="AM27" s="442">
        <v>13615</v>
      </c>
      <c r="AN27" s="443"/>
      <c r="AO27" s="443"/>
      <c r="AP27" s="443"/>
      <c r="AQ27" s="443"/>
      <c r="AR27" s="444"/>
      <c r="AS27" s="442">
        <v>2723</v>
      </c>
      <c r="AT27" s="443"/>
      <c r="AU27" s="443"/>
      <c r="AV27" s="443"/>
      <c r="AW27" s="443"/>
      <c r="AX27" s="445"/>
      <c r="AY27" s="472" t="s">
        <v>179</v>
      </c>
      <c r="AZ27" s="473"/>
      <c r="BA27" s="473"/>
      <c r="BB27" s="473"/>
      <c r="BC27" s="473"/>
      <c r="BD27" s="473"/>
      <c r="BE27" s="473"/>
      <c r="BF27" s="473"/>
      <c r="BG27" s="473"/>
      <c r="BH27" s="473"/>
      <c r="BI27" s="473"/>
      <c r="BJ27" s="473"/>
      <c r="BK27" s="473"/>
      <c r="BL27" s="473"/>
      <c r="BM27" s="474"/>
      <c r="BN27" s="469" t="s">
        <v>126</v>
      </c>
      <c r="BO27" s="470"/>
      <c r="BP27" s="470"/>
      <c r="BQ27" s="470"/>
      <c r="BR27" s="470"/>
      <c r="BS27" s="470"/>
      <c r="BT27" s="470"/>
      <c r="BU27" s="471"/>
      <c r="BV27" s="469" t="s">
        <v>172</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180</v>
      </c>
      <c r="F28" s="440"/>
      <c r="G28" s="440"/>
      <c r="H28" s="440"/>
      <c r="I28" s="440"/>
      <c r="J28" s="440"/>
      <c r="K28" s="441"/>
      <c r="L28" s="442">
        <v>1</v>
      </c>
      <c r="M28" s="443"/>
      <c r="N28" s="443"/>
      <c r="O28" s="443"/>
      <c r="P28" s="444"/>
      <c r="Q28" s="442">
        <v>3600</v>
      </c>
      <c r="R28" s="443"/>
      <c r="S28" s="443"/>
      <c r="T28" s="443"/>
      <c r="U28" s="443"/>
      <c r="V28" s="444"/>
      <c r="W28" s="508"/>
      <c r="X28" s="499"/>
      <c r="Y28" s="500"/>
      <c r="Z28" s="439" t="s">
        <v>181</v>
      </c>
      <c r="AA28" s="440"/>
      <c r="AB28" s="440"/>
      <c r="AC28" s="440"/>
      <c r="AD28" s="440"/>
      <c r="AE28" s="440"/>
      <c r="AF28" s="440"/>
      <c r="AG28" s="441"/>
      <c r="AH28" s="442" t="s">
        <v>126</v>
      </c>
      <c r="AI28" s="443"/>
      <c r="AJ28" s="443"/>
      <c r="AK28" s="443"/>
      <c r="AL28" s="444"/>
      <c r="AM28" s="442" t="s">
        <v>172</v>
      </c>
      <c r="AN28" s="443"/>
      <c r="AO28" s="443"/>
      <c r="AP28" s="443"/>
      <c r="AQ28" s="443"/>
      <c r="AR28" s="444"/>
      <c r="AS28" s="442" t="s">
        <v>182</v>
      </c>
      <c r="AT28" s="443"/>
      <c r="AU28" s="443"/>
      <c r="AV28" s="443"/>
      <c r="AW28" s="443"/>
      <c r="AX28" s="445"/>
      <c r="AY28" s="449" t="s">
        <v>183</v>
      </c>
      <c r="AZ28" s="450"/>
      <c r="BA28" s="450"/>
      <c r="BB28" s="451"/>
      <c r="BC28" s="458" t="s">
        <v>47</v>
      </c>
      <c r="BD28" s="459"/>
      <c r="BE28" s="459"/>
      <c r="BF28" s="459"/>
      <c r="BG28" s="459"/>
      <c r="BH28" s="459"/>
      <c r="BI28" s="459"/>
      <c r="BJ28" s="459"/>
      <c r="BK28" s="459"/>
      <c r="BL28" s="459"/>
      <c r="BM28" s="460"/>
      <c r="BN28" s="461">
        <v>1346133</v>
      </c>
      <c r="BO28" s="462"/>
      <c r="BP28" s="462"/>
      <c r="BQ28" s="462"/>
      <c r="BR28" s="462"/>
      <c r="BS28" s="462"/>
      <c r="BT28" s="462"/>
      <c r="BU28" s="463"/>
      <c r="BV28" s="461">
        <v>994509</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184</v>
      </c>
      <c r="F29" s="440"/>
      <c r="G29" s="440"/>
      <c r="H29" s="440"/>
      <c r="I29" s="440"/>
      <c r="J29" s="440"/>
      <c r="K29" s="441"/>
      <c r="L29" s="442">
        <v>16</v>
      </c>
      <c r="M29" s="443"/>
      <c r="N29" s="443"/>
      <c r="O29" s="443"/>
      <c r="P29" s="444"/>
      <c r="Q29" s="442">
        <v>3440</v>
      </c>
      <c r="R29" s="443"/>
      <c r="S29" s="443"/>
      <c r="T29" s="443"/>
      <c r="U29" s="443"/>
      <c r="V29" s="444"/>
      <c r="W29" s="509"/>
      <c r="X29" s="510"/>
      <c r="Y29" s="511"/>
      <c r="Z29" s="439" t="s">
        <v>185</v>
      </c>
      <c r="AA29" s="440"/>
      <c r="AB29" s="440"/>
      <c r="AC29" s="440"/>
      <c r="AD29" s="440"/>
      <c r="AE29" s="440"/>
      <c r="AF29" s="440"/>
      <c r="AG29" s="441"/>
      <c r="AH29" s="442">
        <v>250</v>
      </c>
      <c r="AI29" s="443"/>
      <c r="AJ29" s="443"/>
      <c r="AK29" s="443"/>
      <c r="AL29" s="444"/>
      <c r="AM29" s="442">
        <v>756210</v>
      </c>
      <c r="AN29" s="443"/>
      <c r="AO29" s="443"/>
      <c r="AP29" s="443"/>
      <c r="AQ29" s="443"/>
      <c r="AR29" s="444"/>
      <c r="AS29" s="442">
        <v>3025</v>
      </c>
      <c r="AT29" s="443"/>
      <c r="AU29" s="443"/>
      <c r="AV29" s="443"/>
      <c r="AW29" s="443"/>
      <c r="AX29" s="445"/>
      <c r="AY29" s="452"/>
      <c r="AZ29" s="453"/>
      <c r="BA29" s="453"/>
      <c r="BB29" s="454"/>
      <c r="BC29" s="446" t="s">
        <v>186</v>
      </c>
      <c r="BD29" s="447"/>
      <c r="BE29" s="447"/>
      <c r="BF29" s="447"/>
      <c r="BG29" s="447"/>
      <c r="BH29" s="447"/>
      <c r="BI29" s="447"/>
      <c r="BJ29" s="447"/>
      <c r="BK29" s="447"/>
      <c r="BL29" s="447"/>
      <c r="BM29" s="448"/>
      <c r="BN29" s="466">
        <v>567</v>
      </c>
      <c r="BO29" s="467"/>
      <c r="BP29" s="467"/>
      <c r="BQ29" s="467"/>
      <c r="BR29" s="467"/>
      <c r="BS29" s="467"/>
      <c r="BT29" s="467"/>
      <c r="BU29" s="468"/>
      <c r="BV29" s="466">
        <v>567</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187</v>
      </c>
      <c r="X30" s="519"/>
      <c r="Y30" s="519"/>
      <c r="Z30" s="519"/>
      <c r="AA30" s="519"/>
      <c r="AB30" s="519"/>
      <c r="AC30" s="519"/>
      <c r="AD30" s="519"/>
      <c r="AE30" s="519"/>
      <c r="AF30" s="519"/>
      <c r="AG30" s="520"/>
      <c r="AH30" s="430">
        <v>95.8</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1231879</v>
      </c>
      <c r="BO30" s="470"/>
      <c r="BP30" s="470"/>
      <c r="BQ30" s="470"/>
      <c r="BR30" s="470"/>
      <c r="BS30" s="470"/>
      <c r="BT30" s="470"/>
      <c r="BU30" s="471"/>
      <c r="BV30" s="469">
        <v>1162786</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194</v>
      </c>
      <c r="D33" s="429"/>
      <c r="E33" s="428" t="s">
        <v>195</v>
      </c>
      <c r="F33" s="428"/>
      <c r="G33" s="428"/>
      <c r="H33" s="428"/>
      <c r="I33" s="428"/>
      <c r="J33" s="428"/>
      <c r="K33" s="428"/>
      <c r="L33" s="428"/>
      <c r="M33" s="428"/>
      <c r="N33" s="428"/>
      <c r="O33" s="428"/>
      <c r="P33" s="428"/>
      <c r="Q33" s="428"/>
      <c r="R33" s="428"/>
      <c r="S33" s="428"/>
      <c r="T33" s="216"/>
      <c r="U33" s="429" t="s">
        <v>196</v>
      </c>
      <c r="V33" s="429"/>
      <c r="W33" s="428" t="s">
        <v>197</v>
      </c>
      <c r="X33" s="428"/>
      <c r="Y33" s="428"/>
      <c r="Z33" s="428"/>
      <c r="AA33" s="428"/>
      <c r="AB33" s="428"/>
      <c r="AC33" s="428"/>
      <c r="AD33" s="428"/>
      <c r="AE33" s="428"/>
      <c r="AF33" s="428"/>
      <c r="AG33" s="428"/>
      <c r="AH33" s="428"/>
      <c r="AI33" s="428"/>
      <c r="AJ33" s="428"/>
      <c r="AK33" s="428"/>
      <c r="AL33" s="216"/>
      <c r="AM33" s="429" t="s">
        <v>194</v>
      </c>
      <c r="AN33" s="429"/>
      <c r="AO33" s="428" t="s">
        <v>195</v>
      </c>
      <c r="AP33" s="428"/>
      <c r="AQ33" s="428"/>
      <c r="AR33" s="428"/>
      <c r="AS33" s="428"/>
      <c r="AT33" s="428"/>
      <c r="AU33" s="428"/>
      <c r="AV33" s="428"/>
      <c r="AW33" s="428"/>
      <c r="AX33" s="428"/>
      <c r="AY33" s="428"/>
      <c r="AZ33" s="428"/>
      <c r="BA33" s="428"/>
      <c r="BB33" s="428"/>
      <c r="BC33" s="428"/>
      <c r="BD33" s="217"/>
      <c r="BE33" s="428" t="s">
        <v>198</v>
      </c>
      <c r="BF33" s="428"/>
      <c r="BG33" s="428" t="s">
        <v>199</v>
      </c>
      <c r="BH33" s="428"/>
      <c r="BI33" s="428"/>
      <c r="BJ33" s="428"/>
      <c r="BK33" s="428"/>
      <c r="BL33" s="428"/>
      <c r="BM33" s="428"/>
      <c r="BN33" s="428"/>
      <c r="BO33" s="428"/>
      <c r="BP33" s="428"/>
      <c r="BQ33" s="428"/>
      <c r="BR33" s="428"/>
      <c r="BS33" s="428"/>
      <c r="BT33" s="428"/>
      <c r="BU33" s="428"/>
      <c r="BV33" s="217"/>
      <c r="BW33" s="429" t="s">
        <v>198</v>
      </c>
      <c r="BX33" s="429"/>
      <c r="BY33" s="428" t="s">
        <v>200</v>
      </c>
      <c r="BZ33" s="428"/>
      <c r="CA33" s="428"/>
      <c r="CB33" s="428"/>
      <c r="CC33" s="428"/>
      <c r="CD33" s="428"/>
      <c r="CE33" s="428"/>
      <c r="CF33" s="428"/>
      <c r="CG33" s="428"/>
      <c r="CH33" s="428"/>
      <c r="CI33" s="428"/>
      <c r="CJ33" s="428"/>
      <c r="CK33" s="428"/>
      <c r="CL33" s="428"/>
      <c r="CM33" s="428"/>
      <c r="CN33" s="216"/>
      <c r="CO33" s="429" t="s">
        <v>196</v>
      </c>
      <c r="CP33" s="429"/>
      <c r="CQ33" s="428" t="s">
        <v>201</v>
      </c>
      <c r="CR33" s="428"/>
      <c r="CS33" s="428"/>
      <c r="CT33" s="428"/>
      <c r="CU33" s="428"/>
      <c r="CV33" s="428"/>
      <c r="CW33" s="428"/>
      <c r="CX33" s="428"/>
      <c r="CY33" s="428"/>
      <c r="CZ33" s="428"/>
      <c r="DA33" s="428"/>
      <c r="DB33" s="428"/>
      <c r="DC33" s="428"/>
      <c r="DD33" s="428"/>
      <c r="DE33" s="428"/>
      <c r="DF33" s="216"/>
      <c r="DG33" s="427" t="s">
        <v>202</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8</v>
      </c>
      <c r="AN34" s="425"/>
      <c r="AO34" s="424" t="str">
        <f>IF('各会計、関係団体の財政状況及び健全化判断比率'!B33="","",'各会計、関係団体の財政状況及び健全化判断比率'!B33)</f>
        <v>上水道事業会計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14</v>
      </c>
      <c r="BX34" s="425"/>
      <c r="BY34" s="424" t="str">
        <f>IF('各会計、関係団体の財政状況及び健全化判断比率'!B68="","",'各会計、関係団体の財政状況及び健全化判断比率'!B68)</f>
        <v>男鹿地区消防一部事務組合（一般会計）</v>
      </c>
      <c r="BZ34" s="424"/>
      <c r="CA34" s="424"/>
      <c r="CB34" s="424"/>
      <c r="CC34" s="424"/>
      <c r="CD34" s="424"/>
      <c r="CE34" s="424"/>
      <c r="CF34" s="424"/>
      <c r="CG34" s="424"/>
      <c r="CH34" s="424"/>
      <c r="CI34" s="424"/>
      <c r="CJ34" s="424"/>
      <c r="CK34" s="424"/>
      <c r="CL34" s="424"/>
      <c r="CM34" s="424"/>
      <c r="CN34" s="214"/>
      <c r="CO34" s="425">
        <f>IF(CQ34="","",MAX(C34:D43,U34:V43,AM34:AN43,BE34:BF43,BW34:BX43)+1)</f>
        <v>22</v>
      </c>
      <c r="CP34" s="425"/>
      <c r="CQ34" s="424" t="str">
        <f>IF('各会計、関係団体の財政状況及び健全化判断比率'!BS7="","",'各会計、関係団体の財政状況及び健全化判断比率'!BS7)</f>
        <v>おが地域振興公社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f>IF(E35="","",C34+1)</f>
        <v>2</v>
      </c>
      <c r="D35" s="425"/>
      <c r="E35" s="424" t="str">
        <f>IF('各会計、関係団体の財政状況及び健全化判断比率'!B8="","",'各会計、関係団体の財政状況及び健全化判断比率'!B8)</f>
        <v>診療所特別会計（一般会計）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診療所特別会計（特別会計）</v>
      </c>
      <c r="X35" s="424"/>
      <c r="Y35" s="424"/>
      <c r="Z35" s="424"/>
      <c r="AA35" s="424"/>
      <c r="AB35" s="424"/>
      <c r="AC35" s="424"/>
      <c r="AD35" s="424"/>
      <c r="AE35" s="424"/>
      <c r="AF35" s="424"/>
      <c r="AG35" s="424"/>
      <c r="AH35" s="424"/>
      <c r="AI35" s="424"/>
      <c r="AJ35" s="424"/>
      <c r="AK35" s="424"/>
      <c r="AL35" s="214"/>
      <c r="AM35" s="425">
        <f t="shared" ref="AM35:AM43" si="0">IF(AO35="","",AM34+1)</f>
        <v>9</v>
      </c>
      <c r="AN35" s="425"/>
      <c r="AO35" s="424" t="str">
        <f>IF('各会計、関係団体の財政状況及び健全化判断比率'!B34="","",'各会計、関係団体の財政状況及び健全化判断比率'!B34)</f>
        <v>ガス事業会計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15</v>
      </c>
      <c r="BX35" s="425"/>
      <c r="BY35" s="424" t="str">
        <f>IF('各会計、関係団体の財政状況及び健全化判断比率'!B69="","",'各会計、関係団体の財政状況及び健全化判断比率'!B69)</f>
        <v>男鹿地区衛生処理一部事務組合（一般会計）</v>
      </c>
      <c r="BZ35" s="424"/>
      <c r="CA35" s="424"/>
      <c r="CB35" s="424"/>
      <c r="CC35" s="424"/>
      <c r="CD35" s="424"/>
      <c r="CE35" s="424"/>
      <c r="CF35" s="424"/>
      <c r="CG35" s="424"/>
      <c r="CH35" s="424"/>
      <c r="CI35" s="424"/>
      <c r="CJ35" s="424"/>
      <c r="CK35" s="424"/>
      <c r="CL35" s="424"/>
      <c r="CM35" s="424"/>
      <c r="CN35" s="214"/>
      <c r="CO35" s="425">
        <f t="shared" ref="CO35:CO43" si="3">IF(CQ35="","",CO34+1)</f>
        <v>23</v>
      </c>
      <c r="CP35" s="425"/>
      <c r="CQ35" s="424" t="str">
        <f>IF('各会計、関係団体の財政状況及び健全化判断比率'!BS8="","",'各会計、関係団体の財政状況及び健全化判断比率'!BS8)</f>
        <v>秋田中央交通　株式会社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介護保険特別会計（保険事業勘定）</v>
      </c>
      <c r="X36" s="424"/>
      <c r="Y36" s="424"/>
      <c r="Z36" s="424"/>
      <c r="AA36" s="424"/>
      <c r="AB36" s="424"/>
      <c r="AC36" s="424"/>
      <c r="AD36" s="424"/>
      <c r="AE36" s="424"/>
      <c r="AF36" s="424"/>
      <c r="AG36" s="424"/>
      <c r="AH36" s="424"/>
      <c r="AI36" s="424"/>
      <c r="AJ36" s="424"/>
      <c r="AK36" s="424"/>
      <c r="AL36" s="214"/>
      <c r="AM36" s="425">
        <f t="shared" si="0"/>
        <v>10</v>
      </c>
      <c r="AN36" s="425"/>
      <c r="AO36" s="424" t="str">
        <f>IF('各会計、関係団体の財政状況及び健全化判断比率'!B35="","",'各会計、関係団体の財政状況及び健全化判断比率'!B35)</f>
        <v>下水道事業会計</v>
      </c>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16</v>
      </c>
      <c r="BX36" s="425"/>
      <c r="BY36" s="424" t="str">
        <f>IF('各会計、関係団体の財政状況及び健全化判断比率'!B70="","",'各会計、関係団体の財政状況及び健全化判断比率'!B70)</f>
        <v>八郎湖周辺清掃事務組合（一般会計）</v>
      </c>
      <c r="BZ36" s="424"/>
      <c r="CA36" s="424"/>
      <c r="CB36" s="424"/>
      <c r="CC36" s="424"/>
      <c r="CD36" s="424"/>
      <c r="CE36" s="424"/>
      <c r="CF36" s="424"/>
      <c r="CG36" s="424"/>
      <c r="CH36" s="424"/>
      <c r="CI36" s="424"/>
      <c r="CJ36" s="424"/>
      <c r="CK36" s="424"/>
      <c r="CL36" s="424"/>
      <c r="CM36" s="424"/>
      <c r="CN36" s="214"/>
      <c r="CO36" s="425">
        <f t="shared" si="3"/>
        <v>24</v>
      </c>
      <c r="CP36" s="425"/>
      <c r="CQ36" s="424" t="str">
        <f>IF('各会計、関係団体の財政状況及び健全化判断比率'!BS9="","",'各会計、関係団体の財政状況及び健全化判断比率'!BS9)</f>
        <v>株式会社　男鹿水族館</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介護保険特別会計（介護サービス事業勘定）</v>
      </c>
      <c r="X37" s="424"/>
      <c r="Y37" s="424"/>
      <c r="Z37" s="424"/>
      <c r="AA37" s="424"/>
      <c r="AB37" s="424"/>
      <c r="AC37" s="424"/>
      <c r="AD37" s="424"/>
      <c r="AE37" s="424"/>
      <c r="AF37" s="424"/>
      <c r="AG37" s="424"/>
      <c r="AH37" s="424"/>
      <c r="AI37" s="424"/>
      <c r="AJ37" s="424"/>
      <c r="AK37" s="424"/>
      <c r="AL37" s="214"/>
      <c r="AM37" s="425">
        <f t="shared" si="0"/>
        <v>11</v>
      </c>
      <c r="AN37" s="425"/>
      <c r="AO37" s="424" t="str">
        <f>IF('各会計、関係団体の財政状況及び健全化判断比率'!B36="","",'各会計、関係団体の財政状況及び健全化判断比率'!B36)</f>
        <v>農業集落排水事業会計</v>
      </c>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17</v>
      </c>
      <c r="BX37" s="425"/>
      <c r="BY37" s="424" t="str">
        <f>IF('各会計、関係団体の財政状況及び健全化判断比率'!B71="","",'各会計、関係団体の財政状況及び健全化判断比率'!B71)</f>
        <v>秋田県市町村総合事務組合（一般会計）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f t="shared" si="4"/>
        <v>7</v>
      </c>
      <c r="V38" s="425"/>
      <c r="W38" s="424" t="str">
        <f>IF('各会計、関係団体の財政状況及び健全化判断比率'!B32="","",'各会計、関係団体の財政状況及び健全化判断比率'!B32)</f>
        <v>後期高齢者医療特別会計</v>
      </c>
      <c r="X38" s="424"/>
      <c r="Y38" s="424"/>
      <c r="Z38" s="424"/>
      <c r="AA38" s="424"/>
      <c r="AB38" s="424"/>
      <c r="AC38" s="424"/>
      <c r="AD38" s="424"/>
      <c r="AE38" s="424"/>
      <c r="AF38" s="424"/>
      <c r="AG38" s="424"/>
      <c r="AH38" s="424"/>
      <c r="AI38" s="424"/>
      <c r="AJ38" s="424"/>
      <c r="AK38" s="424"/>
      <c r="AL38" s="214"/>
      <c r="AM38" s="425">
        <f t="shared" si="0"/>
        <v>12</v>
      </c>
      <c r="AN38" s="425"/>
      <c r="AO38" s="424" t="str">
        <f>IF('各会計、関係団体の財政状況及び健全化判断比率'!B37="","",'各会計、関係団体の財政状況及び健全化判断比率'!B37)</f>
        <v>漁業集落排水事業会計</v>
      </c>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18</v>
      </c>
      <c r="BX38" s="425"/>
      <c r="BY38" s="424" t="str">
        <f>IF('各会計、関係団体の財政状況及び健全化判断比率'!B72="","",'各会計、関係団体の財政状況及び健全化判断比率'!B72)</f>
        <v>秋田県市町村総合事務組合（交通災害共済事業等特別会計）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f t="shared" si="0"/>
        <v>13</v>
      </c>
      <c r="AN39" s="425"/>
      <c r="AO39" s="424" t="str">
        <f>IF('各会計、関係団体の財政状況及び健全化判断比率'!B38="","",'各会計、関係団体の財政状況及び健全化判断比率'!B38)</f>
        <v>男鹿みなと市民病院事業会計</v>
      </c>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19</v>
      </c>
      <c r="BX39" s="425"/>
      <c r="BY39" s="424" t="str">
        <f>IF('各会計、関係団体の財政状況及び健全化判断比率'!B73="","",'各会計、関係団体の財政状況及び健全化判断比率'!B73)</f>
        <v>秋田県市町村会館管理組合（一般会計）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20</v>
      </c>
      <c r="BX40" s="425"/>
      <c r="BY40" s="424" t="str">
        <f>IF('各会計、関係団体の財政状況及び健全化判断比率'!B74="","",'各会計、関係団体の財政状況及び健全化判断比率'!B74)</f>
        <v>秋田県後期高齢者医療広域連合（一般会計）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21</v>
      </c>
      <c r="BX41" s="425"/>
      <c r="BY41" s="424" t="str">
        <f>IF('各会計、関係団体の財政状況及び健全化判断比率'!B75="","",'各会計、関係団体の財政状況及び健全化判断比率'!B75)</f>
        <v>秋田県後期高齢者医療広域連合（後期高齢者医療特別会計）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BXFGHrZzs0ImReBs2rqnTAtmh4j8XwgfbnMFsQ+10viXh21gMjmWua2XfDuns5inlE06AZdZsA8wYoOVRmF5Qw==" saltValue="vGS/yplX6sOmtbp4CLaga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248" t="s">
        <v>563</v>
      </c>
      <c r="D34" s="1248"/>
      <c r="E34" s="1249"/>
      <c r="F34" s="32">
        <v>0.22</v>
      </c>
      <c r="G34" s="33">
        <v>0.51</v>
      </c>
      <c r="H34" s="33" t="s">
        <v>564</v>
      </c>
      <c r="I34" s="33" t="s">
        <v>565</v>
      </c>
      <c r="J34" s="34" t="s">
        <v>566</v>
      </c>
      <c r="K34" s="22"/>
      <c r="L34" s="22"/>
      <c r="M34" s="22"/>
      <c r="N34" s="22"/>
      <c r="O34" s="22"/>
      <c r="P34" s="22"/>
    </row>
    <row r="35" spans="1:16" ht="39" customHeight="1" x14ac:dyDescent="0.15">
      <c r="A35" s="22"/>
      <c r="B35" s="35"/>
      <c r="C35" s="1242" t="s">
        <v>567</v>
      </c>
      <c r="D35" s="1243"/>
      <c r="E35" s="1244"/>
      <c r="F35" s="36">
        <v>3.3</v>
      </c>
      <c r="G35" s="37">
        <v>2.7</v>
      </c>
      <c r="H35" s="37">
        <v>2.69</v>
      </c>
      <c r="I35" s="37">
        <v>3.28</v>
      </c>
      <c r="J35" s="38">
        <v>3.87</v>
      </c>
      <c r="K35" s="22"/>
      <c r="L35" s="22"/>
      <c r="M35" s="22"/>
      <c r="N35" s="22"/>
      <c r="O35" s="22"/>
      <c r="P35" s="22"/>
    </row>
    <row r="36" spans="1:16" ht="39" customHeight="1" x14ac:dyDescent="0.15">
      <c r="A36" s="22"/>
      <c r="B36" s="35"/>
      <c r="C36" s="1242" t="s">
        <v>568</v>
      </c>
      <c r="D36" s="1243"/>
      <c r="E36" s="1244"/>
      <c r="F36" s="36">
        <v>3.18</v>
      </c>
      <c r="G36" s="37">
        <v>3.48</v>
      </c>
      <c r="H36" s="37">
        <v>3.33</v>
      </c>
      <c r="I36" s="37">
        <v>3.35</v>
      </c>
      <c r="J36" s="38">
        <v>3.24</v>
      </c>
      <c r="K36" s="22"/>
      <c r="L36" s="22"/>
      <c r="M36" s="22"/>
      <c r="N36" s="22"/>
      <c r="O36" s="22"/>
      <c r="P36" s="22"/>
    </row>
    <row r="37" spans="1:16" ht="39" customHeight="1" x14ac:dyDescent="0.15">
      <c r="A37" s="22"/>
      <c r="B37" s="35"/>
      <c r="C37" s="1242" t="s">
        <v>569</v>
      </c>
      <c r="D37" s="1243"/>
      <c r="E37" s="1244"/>
      <c r="F37" s="36">
        <v>1.23</v>
      </c>
      <c r="G37" s="37">
        <v>1.53</v>
      </c>
      <c r="H37" s="37">
        <v>1.81</v>
      </c>
      <c r="I37" s="37">
        <v>2.15</v>
      </c>
      <c r="J37" s="38">
        <v>2.27</v>
      </c>
      <c r="K37" s="22"/>
      <c r="L37" s="22"/>
      <c r="M37" s="22"/>
      <c r="N37" s="22"/>
      <c r="O37" s="22"/>
      <c r="P37" s="22"/>
    </row>
    <row r="38" spans="1:16" ht="39" customHeight="1" x14ac:dyDescent="0.15">
      <c r="A38" s="22"/>
      <c r="B38" s="35"/>
      <c r="C38" s="1242" t="s">
        <v>570</v>
      </c>
      <c r="D38" s="1243"/>
      <c r="E38" s="1244"/>
      <c r="F38" s="36">
        <v>0.71</v>
      </c>
      <c r="G38" s="37">
        <v>2.2799999999999998</v>
      </c>
      <c r="H38" s="37">
        <v>2.2200000000000002</v>
      </c>
      <c r="I38" s="37">
        <v>2.2599999999999998</v>
      </c>
      <c r="J38" s="38">
        <v>0.8</v>
      </c>
      <c r="K38" s="22"/>
      <c r="L38" s="22"/>
      <c r="M38" s="22"/>
      <c r="N38" s="22"/>
      <c r="O38" s="22"/>
      <c r="P38" s="22"/>
    </row>
    <row r="39" spans="1:16" ht="39" customHeight="1" x14ac:dyDescent="0.15">
      <c r="A39" s="22"/>
      <c r="B39" s="35"/>
      <c r="C39" s="1242" t="s">
        <v>571</v>
      </c>
      <c r="D39" s="1243"/>
      <c r="E39" s="1244"/>
      <c r="F39" s="36">
        <v>0.73</v>
      </c>
      <c r="G39" s="37">
        <v>0.83</v>
      </c>
      <c r="H39" s="37">
        <v>1.08</v>
      </c>
      <c r="I39" s="37">
        <v>1.35</v>
      </c>
      <c r="J39" s="38">
        <v>0.55000000000000004</v>
      </c>
      <c r="K39" s="22"/>
      <c r="L39" s="22"/>
      <c r="M39" s="22"/>
      <c r="N39" s="22"/>
      <c r="O39" s="22"/>
      <c r="P39" s="22"/>
    </row>
    <row r="40" spans="1:16" ht="39" customHeight="1" x14ac:dyDescent="0.15">
      <c r="A40" s="22"/>
      <c r="B40" s="35"/>
      <c r="C40" s="1242" t="s">
        <v>572</v>
      </c>
      <c r="D40" s="1243"/>
      <c r="E40" s="1244"/>
      <c r="F40" s="36">
        <v>0.72</v>
      </c>
      <c r="G40" s="37">
        <v>0.64</v>
      </c>
      <c r="H40" s="37">
        <v>0.52</v>
      </c>
      <c r="I40" s="37">
        <v>0.22</v>
      </c>
      <c r="J40" s="38">
        <v>0.18</v>
      </c>
      <c r="K40" s="22"/>
      <c r="L40" s="22"/>
      <c r="M40" s="22"/>
      <c r="N40" s="22"/>
      <c r="O40" s="22"/>
      <c r="P40" s="22"/>
    </row>
    <row r="41" spans="1:16" ht="39" customHeight="1" x14ac:dyDescent="0.15">
      <c r="A41" s="22"/>
      <c r="B41" s="35"/>
      <c r="C41" s="1242" t="s">
        <v>573</v>
      </c>
      <c r="D41" s="1243"/>
      <c r="E41" s="1244"/>
      <c r="F41" s="36">
        <v>0.22</v>
      </c>
      <c r="G41" s="37">
        <v>0.27</v>
      </c>
      <c r="H41" s="37">
        <v>0.14000000000000001</v>
      </c>
      <c r="I41" s="37">
        <v>0.13</v>
      </c>
      <c r="J41" s="38">
        <v>0.1</v>
      </c>
      <c r="K41" s="22"/>
      <c r="L41" s="22"/>
      <c r="M41" s="22"/>
      <c r="N41" s="22"/>
      <c r="O41" s="22"/>
      <c r="P41" s="22"/>
    </row>
    <row r="42" spans="1:16" ht="39" customHeight="1" x14ac:dyDescent="0.15">
      <c r="A42" s="22"/>
      <c r="B42" s="39"/>
      <c r="C42" s="1242" t="s">
        <v>574</v>
      </c>
      <c r="D42" s="1243"/>
      <c r="E42" s="1244"/>
      <c r="F42" s="36" t="s">
        <v>514</v>
      </c>
      <c r="G42" s="37" t="s">
        <v>514</v>
      </c>
      <c r="H42" s="37" t="s">
        <v>514</v>
      </c>
      <c r="I42" s="37" t="s">
        <v>514</v>
      </c>
      <c r="J42" s="38" t="s">
        <v>514</v>
      </c>
      <c r="K42" s="22"/>
      <c r="L42" s="22"/>
      <c r="M42" s="22"/>
      <c r="N42" s="22"/>
      <c r="O42" s="22"/>
      <c r="P42" s="22"/>
    </row>
    <row r="43" spans="1:16" ht="39" customHeight="1" thickBot="1" x14ac:dyDescent="0.2">
      <c r="A43" s="22"/>
      <c r="B43" s="40"/>
      <c r="C43" s="1245" t="s">
        <v>575</v>
      </c>
      <c r="D43" s="1246"/>
      <c r="E43" s="1247"/>
      <c r="F43" s="41">
        <v>0.16</v>
      </c>
      <c r="G43" s="42">
        <v>0.16</v>
      </c>
      <c r="H43" s="42">
        <v>0.13</v>
      </c>
      <c r="I43" s="42">
        <v>0.11</v>
      </c>
      <c r="J43" s="43">
        <v>0.11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67yWOu9itqR6A6fNcsj5sw5HejzXM29TTicaykaEUBUJTs6NbH3l4a/GLRYY1EOXuNYyoXt3DTXmeyGquWY7vw==" saltValue="nORqHlGA9DDF/4uALRRC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1648</v>
      </c>
      <c r="L45" s="60">
        <v>1679</v>
      </c>
      <c r="M45" s="60">
        <v>1713</v>
      </c>
      <c r="N45" s="60">
        <v>1683</v>
      </c>
      <c r="O45" s="61">
        <v>1603</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514</v>
      </c>
      <c r="L46" s="64" t="s">
        <v>514</v>
      </c>
      <c r="M46" s="64" t="s">
        <v>514</v>
      </c>
      <c r="N46" s="64" t="s">
        <v>514</v>
      </c>
      <c r="O46" s="65" t="s">
        <v>514</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514</v>
      </c>
      <c r="L47" s="64" t="s">
        <v>514</v>
      </c>
      <c r="M47" s="64" t="s">
        <v>514</v>
      </c>
      <c r="N47" s="64" t="s">
        <v>514</v>
      </c>
      <c r="O47" s="65" t="s">
        <v>514</v>
      </c>
      <c r="P47" s="48"/>
      <c r="Q47" s="48"/>
      <c r="R47" s="48"/>
      <c r="S47" s="48"/>
      <c r="T47" s="48"/>
      <c r="U47" s="48"/>
    </row>
    <row r="48" spans="1:21" ht="30.75" customHeight="1" x14ac:dyDescent="0.15">
      <c r="A48" s="48"/>
      <c r="B48" s="1270"/>
      <c r="C48" s="1271"/>
      <c r="D48" s="62"/>
      <c r="E48" s="1252" t="s">
        <v>14</v>
      </c>
      <c r="F48" s="1252"/>
      <c r="G48" s="1252"/>
      <c r="H48" s="1252"/>
      <c r="I48" s="1252"/>
      <c r="J48" s="1253"/>
      <c r="K48" s="63">
        <v>986</v>
      </c>
      <c r="L48" s="64">
        <v>825</v>
      </c>
      <c r="M48" s="64">
        <v>812</v>
      </c>
      <c r="N48" s="64">
        <v>761</v>
      </c>
      <c r="O48" s="65">
        <v>775</v>
      </c>
      <c r="P48" s="48"/>
      <c r="Q48" s="48"/>
      <c r="R48" s="48"/>
      <c r="S48" s="48"/>
      <c r="T48" s="48"/>
      <c r="U48" s="48"/>
    </row>
    <row r="49" spans="1:21" ht="30.75" customHeight="1" x14ac:dyDescent="0.15">
      <c r="A49" s="48"/>
      <c r="B49" s="1270"/>
      <c r="C49" s="1271"/>
      <c r="D49" s="62"/>
      <c r="E49" s="1252" t="s">
        <v>15</v>
      </c>
      <c r="F49" s="1252"/>
      <c r="G49" s="1252"/>
      <c r="H49" s="1252"/>
      <c r="I49" s="1252"/>
      <c r="J49" s="1253"/>
      <c r="K49" s="63">
        <v>140</v>
      </c>
      <c r="L49" s="64">
        <v>160</v>
      </c>
      <c r="M49" s="64">
        <v>179</v>
      </c>
      <c r="N49" s="64">
        <v>183</v>
      </c>
      <c r="O49" s="65">
        <v>182</v>
      </c>
      <c r="P49" s="48"/>
      <c r="Q49" s="48"/>
      <c r="R49" s="48"/>
      <c r="S49" s="48"/>
      <c r="T49" s="48"/>
      <c r="U49" s="48"/>
    </row>
    <row r="50" spans="1:21" ht="30.75" customHeight="1" x14ac:dyDescent="0.15">
      <c r="A50" s="48"/>
      <c r="B50" s="1270"/>
      <c r="C50" s="1271"/>
      <c r="D50" s="62"/>
      <c r="E50" s="1252" t="s">
        <v>16</v>
      </c>
      <c r="F50" s="1252"/>
      <c r="G50" s="1252"/>
      <c r="H50" s="1252"/>
      <c r="I50" s="1252"/>
      <c r="J50" s="1253"/>
      <c r="K50" s="63">
        <v>50</v>
      </c>
      <c r="L50" s="64">
        <v>41</v>
      </c>
      <c r="M50" s="64">
        <v>39</v>
      </c>
      <c r="N50" s="64">
        <v>39</v>
      </c>
      <c r="O50" s="65">
        <v>35</v>
      </c>
      <c r="P50" s="48"/>
      <c r="Q50" s="48"/>
      <c r="R50" s="48"/>
      <c r="S50" s="48"/>
      <c r="T50" s="48"/>
      <c r="U50" s="48"/>
    </row>
    <row r="51" spans="1:21" ht="30.75" customHeight="1" x14ac:dyDescent="0.15">
      <c r="A51" s="48"/>
      <c r="B51" s="1272"/>
      <c r="C51" s="1273"/>
      <c r="D51" s="66"/>
      <c r="E51" s="1252" t="s">
        <v>17</v>
      </c>
      <c r="F51" s="1252"/>
      <c r="G51" s="1252"/>
      <c r="H51" s="1252"/>
      <c r="I51" s="1252"/>
      <c r="J51" s="1253"/>
      <c r="K51" s="63" t="s">
        <v>514</v>
      </c>
      <c r="L51" s="64" t="s">
        <v>514</v>
      </c>
      <c r="M51" s="64" t="s">
        <v>514</v>
      </c>
      <c r="N51" s="64" t="s">
        <v>514</v>
      </c>
      <c r="O51" s="65" t="s">
        <v>514</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1808</v>
      </c>
      <c r="L52" s="64">
        <v>1788</v>
      </c>
      <c r="M52" s="64">
        <v>1828</v>
      </c>
      <c r="N52" s="64">
        <v>1829</v>
      </c>
      <c r="O52" s="65">
        <v>1790</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1016</v>
      </c>
      <c r="L53" s="69">
        <v>917</v>
      </c>
      <c r="M53" s="69">
        <v>915</v>
      </c>
      <c r="N53" s="69">
        <v>837</v>
      </c>
      <c r="O53" s="70">
        <v>805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KEVYsq/Nrp0BSp1SD/MzZEMEWyLjtPb/2W1SaWaoM7Osrk8Y/Q7ppbcvo4D2+D/TFkTYP/YxKfTgZk/CppN5g==" saltValue="MQVdimvaoa332Q2sPzWfi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88" t="s">
        <v>29</v>
      </c>
      <c r="C41" s="1289"/>
      <c r="D41" s="102"/>
      <c r="E41" s="1290" t="s">
        <v>30</v>
      </c>
      <c r="F41" s="1290"/>
      <c r="G41" s="1290"/>
      <c r="H41" s="1291"/>
      <c r="I41" s="103">
        <v>16452</v>
      </c>
      <c r="J41" s="104">
        <v>16082</v>
      </c>
      <c r="K41" s="104">
        <v>15674</v>
      </c>
      <c r="L41" s="104">
        <v>15195</v>
      </c>
      <c r="M41" s="105">
        <v>14371</v>
      </c>
    </row>
    <row r="42" spans="2:13" ht="27.75" customHeight="1" x14ac:dyDescent="0.15">
      <c r="B42" s="1278"/>
      <c r="C42" s="1279"/>
      <c r="D42" s="106"/>
      <c r="E42" s="1282" t="s">
        <v>31</v>
      </c>
      <c r="F42" s="1282"/>
      <c r="G42" s="1282"/>
      <c r="H42" s="1283"/>
      <c r="I42" s="107">
        <v>275</v>
      </c>
      <c r="J42" s="108">
        <v>330</v>
      </c>
      <c r="K42" s="108">
        <v>353</v>
      </c>
      <c r="L42" s="108">
        <v>338</v>
      </c>
      <c r="M42" s="109">
        <v>316</v>
      </c>
    </row>
    <row r="43" spans="2:13" ht="27.75" customHeight="1" x14ac:dyDescent="0.15">
      <c r="B43" s="1278"/>
      <c r="C43" s="1279"/>
      <c r="D43" s="106"/>
      <c r="E43" s="1282" t="s">
        <v>32</v>
      </c>
      <c r="F43" s="1282"/>
      <c r="G43" s="1282"/>
      <c r="H43" s="1283"/>
      <c r="I43" s="107">
        <v>12709</v>
      </c>
      <c r="J43" s="108">
        <v>11749</v>
      </c>
      <c r="K43" s="108">
        <v>10849</v>
      </c>
      <c r="L43" s="108">
        <v>9902</v>
      </c>
      <c r="M43" s="109">
        <v>9226</v>
      </c>
    </row>
    <row r="44" spans="2:13" ht="27.75" customHeight="1" x14ac:dyDescent="0.15">
      <c r="B44" s="1278"/>
      <c r="C44" s="1279"/>
      <c r="D44" s="106"/>
      <c r="E44" s="1282" t="s">
        <v>33</v>
      </c>
      <c r="F44" s="1282"/>
      <c r="G44" s="1282"/>
      <c r="H44" s="1283"/>
      <c r="I44" s="107">
        <v>977</v>
      </c>
      <c r="J44" s="108">
        <v>895</v>
      </c>
      <c r="K44" s="108">
        <v>808</v>
      </c>
      <c r="L44" s="108">
        <v>700</v>
      </c>
      <c r="M44" s="109">
        <v>573</v>
      </c>
    </row>
    <row r="45" spans="2:13" ht="27.75" customHeight="1" x14ac:dyDescent="0.15">
      <c r="B45" s="1278"/>
      <c r="C45" s="1279"/>
      <c r="D45" s="106"/>
      <c r="E45" s="1282" t="s">
        <v>34</v>
      </c>
      <c r="F45" s="1282"/>
      <c r="G45" s="1282"/>
      <c r="H45" s="1283"/>
      <c r="I45" s="107">
        <v>2525</v>
      </c>
      <c r="J45" s="108">
        <v>2352</v>
      </c>
      <c r="K45" s="108">
        <v>1943</v>
      </c>
      <c r="L45" s="108">
        <v>1600</v>
      </c>
      <c r="M45" s="109">
        <v>1486</v>
      </c>
    </row>
    <row r="46" spans="2:13" ht="27.75" customHeight="1" x14ac:dyDescent="0.15">
      <c r="B46" s="1278"/>
      <c r="C46" s="1279"/>
      <c r="D46" s="110"/>
      <c r="E46" s="1282" t="s">
        <v>35</v>
      </c>
      <c r="F46" s="1282"/>
      <c r="G46" s="1282"/>
      <c r="H46" s="1283"/>
      <c r="I46" s="107" t="s">
        <v>514</v>
      </c>
      <c r="J46" s="108" t="s">
        <v>514</v>
      </c>
      <c r="K46" s="108" t="s">
        <v>514</v>
      </c>
      <c r="L46" s="108" t="s">
        <v>514</v>
      </c>
      <c r="M46" s="109" t="s">
        <v>514</v>
      </c>
    </row>
    <row r="47" spans="2:13" ht="27.75" customHeight="1" x14ac:dyDescent="0.15">
      <c r="B47" s="1278"/>
      <c r="C47" s="1279"/>
      <c r="D47" s="111"/>
      <c r="E47" s="1292" t="s">
        <v>36</v>
      </c>
      <c r="F47" s="1293"/>
      <c r="G47" s="1293"/>
      <c r="H47" s="1294"/>
      <c r="I47" s="107" t="s">
        <v>514</v>
      </c>
      <c r="J47" s="108" t="s">
        <v>514</v>
      </c>
      <c r="K47" s="108" t="s">
        <v>514</v>
      </c>
      <c r="L47" s="108" t="s">
        <v>514</v>
      </c>
      <c r="M47" s="109" t="s">
        <v>514</v>
      </c>
    </row>
    <row r="48" spans="2:13" ht="27.75" customHeight="1" x14ac:dyDescent="0.15">
      <c r="B48" s="1278"/>
      <c r="C48" s="1279"/>
      <c r="D48" s="106"/>
      <c r="E48" s="1282" t="s">
        <v>37</v>
      </c>
      <c r="F48" s="1282"/>
      <c r="G48" s="1282"/>
      <c r="H48" s="1283"/>
      <c r="I48" s="107" t="s">
        <v>514</v>
      </c>
      <c r="J48" s="108" t="s">
        <v>514</v>
      </c>
      <c r="K48" s="108" t="s">
        <v>514</v>
      </c>
      <c r="L48" s="108" t="s">
        <v>514</v>
      </c>
      <c r="M48" s="109" t="s">
        <v>514</v>
      </c>
    </row>
    <row r="49" spans="2:13" ht="27.75" customHeight="1" x14ac:dyDescent="0.15">
      <c r="B49" s="1280"/>
      <c r="C49" s="1281"/>
      <c r="D49" s="106"/>
      <c r="E49" s="1282" t="s">
        <v>38</v>
      </c>
      <c r="F49" s="1282"/>
      <c r="G49" s="1282"/>
      <c r="H49" s="1283"/>
      <c r="I49" s="107" t="s">
        <v>514</v>
      </c>
      <c r="J49" s="108" t="s">
        <v>514</v>
      </c>
      <c r="K49" s="108" t="s">
        <v>514</v>
      </c>
      <c r="L49" s="108" t="s">
        <v>514</v>
      </c>
      <c r="M49" s="109" t="s">
        <v>514</v>
      </c>
    </row>
    <row r="50" spans="2:13" ht="27.75" customHeight="1" x14ac:dyDescent="0.15">
      <c r="B50" s="1276" t="s">
        <v>39</v>
      </c>
      <c r="C50" s="1277"/>
      <c r="D50" s="112"/>
      <c r="E50" s="1282" t="s">
        <v>40</v>
      </c>
      <c r="F50" s="1282"/>
      <c r="G50" s="1282"/>
      <c r="H50" s="1283"/>
      <c r="I50" s="107">
        <v>897</v>
      </c>
      <c r="J50" s="108">
        <v>939</v>
      </c>
      <c r="K50" s="108">
        <v>874</v>
      </c>
      <c r="L50" s="108">
        <v>1140</v>
      </c>
      <c r="M50" s="109">
        <v>2042</v>
      </c>
    </row>
    <row r="51" spans="2:13" ht="27.75" customHeight="1" x14ac:dyDescent="0.15">
      <c r="B51" s="1278"/>
      <c r="C51" s="1279"/>
      <c r="D51" s="106"/>
      <c r="E51" s="1282" t="s">
        <v>41</v>
      </c>
      <c r="F51" s="1282"/>
      <c r="G51" s="1282"/>
      <c r="H51" s="1283"/>
      <c r="I51" s="107">
        <v>445</v>
      </c>
      <c r="J51" s="108">
        <v>419</v>
      </c>
      <c r="K51" s="108">
        <v>379</v>
      </c>
      <c r="L51" s="108">
        <v>347</v>
      </c>
      <c r="M51" s="109">
        <v>331</v>
      </c>
    </row>
    <row r="52" spans="2:13" ht="27.75" customHeight="1" x14ac:dyDescent="0.15">
      <c r="B52" s="1280"/>
      <c r="C52" s="1281"/>
      <c r="D52" s="106"/>
      <c r="E52" s="1282" t="s">
        <v>42</v>
      </c>
      <c r="F52" s="1282"/>
      <c r="G52" s="1282"/>
      <c r="H52" s="1283"/>
      <c r="I52" s="107">
        <v>19744</v>
      </c>
      <c r="J52" s="108">
        <v>19705</v>
      </c>
      <c r="K52" s="108">
        <v>19224</v>
      </c>
      <c r="L52" s="108">
        <v>18507</v>
      </c>
      <c r="M52" s="109">
        <v>17704</v>
      </c>
    </row>
    <row r="53" spans="2:13" ht="27.75" customHeight="1" thickBot="1" x14ac:dyDescent="0.2">
      <c r="B53" s="1284" t="s">
        <v>43</v>
      </c>
      <c r="C53" s="1285"/>
      <c r="D53" s="113"/>
      <c r="E53" s="1286" t="s">
        <v>44</v>
      </c>
      <c r="F53" s="1286"/>
      <c r="G53" s="1286"/>
      <c r="H53" s="1287"/>
      <c r="I53" s="114">
        <v>11851</v>
      </c>
      <c r="J53" s="115">
        <v>10344</v>
      </c>
      <c r="K53" s="115">
        <v>9150</v>
      </c>
      <c r="L53" s="115">
        <v>7741</v>
      </c>
      <c r="M53" s="116">
        <v>5895</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HXQHF+9/sX+fy/KAFKk+yKoCbuQOBAcL2OhxaSWDHEGNCFmo4m9n/iMyJfBK/G2daeWKN1pDXprlLtnjWmjOQw==" saltValue="O2cfwWoG0FVV7O5EGCj+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557</v>
      </c>
      <c r="G54" s="125" t="s">
        <v>558</v>
      </c>
      <c r="H54" s="126" t="s">
        <v>559</v>
      </c>
    </row>
    <row r="55" spans="2:8" ht="52.5" customHeight="1" x14ac:dyDescent="0.15">
      <c r="B55" s="127"/>
      <c r="C55" s="1303" t="s">
        <v>47</v>
      </c>
      <c r="D55" s="1303"/>
      <c r="E55" s="1304"/>
      <c r="F55" s="128">
        <v>839</v>
      </c>
      <c r="G55" s="128">
        <v>995</v>
      </c>
      <c r="H55" s="129">
        <v>1346</v>
      </c>
    </row>
    <row r="56" spans="2:8" ht="52.5" customHeight="1" x14ac:dyDescent="0.15">
      <c r="B56" s="130"/>
      <c r="C56" s="1305" t="s">
        <v>48</v>
      </c>
      <c r="D56" s="1305"/>
      <c r="E56" s="1306"/>
      <c r="F56" s="131">
        <v>1</v>
      </c>
      <c r="G56" s="131">
        <v>1</v>
      </c>
      <c r="H56" s="132">
        <v>1</v>
      </c>
    </row>
    <row r="57" spans="2:8" ht="53.25" customHeight="1" x14ac:dyDescent="0.15">
      <c r="B57" s="130"/>
      <c r="C57" s="1307" t="s">
        <v>49</v>
      </c>
      <c r="D57" s="1307"/>
      <c r="E57" s="1308"/>
      <c r="F57" s="133">
        <v>1178</v>
      </c>
      <c r="G57" s="133">
        <v>1163</v>
      </c>
      <c r="H57" s="134">
        <v>1232</v>
      </c>
    </row>
    <row r="58" spans="2:8" ht="45.75" customHeight="1" x14ac:dyDescent="0.15">
      <c r="B58" s="135"/>
      <c r="C58" s="1295" t="s">
        <v>582</v>
      </c>
      <c r="D58" s="1296"/>
      <c r="E58" s="1297"/>
      <c r="F58" s="136">
        <v>1083</v>
      </c>
      <c r="G58" s="136">
        <v>1023</v>
      </c>
      <c r="H58" s="137">
        <v>1017</v>
      </c>
    </row>
    <row r="59" spans="2:8" ht="45.75" customHeight="1" x14ac:dyDescent="0.15">
      <c r="B59" s="135"/>
      <c r="C59" s="1295" t="s">
        <v>583</v>
      </c>
      <c r="D59" s="1296"/>
      <c r="E59" s="1297"/>
      <c r="F59" s="136">
        <v>65</v>
      </c>
      <c r="G59" s="136">
        <v>117</v>
      </c>
      <c r="H59" s="137">
        <v>203</v>
      </c>
    </row>
    <row r="60" spans="2:8" ht="45.75" customHeight="1" x14ac:dyDescent="0.15">
      <c r="B60" s="135"/>
      <c r="C60" s="1295" t="s">
        <v>584</v>
      </c>
      <c r="D60" s="1296"/>
      <c r="E60" s="1297"/>
      <c r="F60" s="136" t="s">
        <v>587</v>
      </c>
      <c r="G60" s="136" t="s">
        <v>587</v>
      </c>
      <c r="H60" s="137">
        <v>7</v>
      </c>
    </row>
    <row r="61" spans="2:8" ht="45.75" customHeight="1" x14ac:dyDescent="0.15">
      <c r="B61" s="135"/>
      <c r="C61" s="1295" t="s">
        <v>585</v>
      </c>
      <c r="D61" s="1296"/>
      <c r="E61" s="1297"/>
      <c r="F61" s="136">
        <v>6</v>
      </c>
      <c r="G61" s="136">
        <v>3</v>
      </c>
      <c r="H61" s="137">
        <v>3</v>
      </c>
    </row>
    <row r="62" spans="2:8" ht="45.75" customHeight="1" thickBot="1" x14ac:dyDescent="0.2">
      <c r="B62" s="138"/>
      <c r="C62" s="1298" t="s">
        <v>586</v>
      </c>
      <c r="D62" s="1299"/>
      <c r="E62" s="1300"/>
      <c r="F62" s="139">
        <v>9</v>
      </c>
      <c r="G62" s="139">
        <v>9</v>
      </c>
      <c r="H62" s="140">
        <v>2</v>
      </c>
    </row>
    <row r="63" spans="2:8" ht="52.5" customHeight="1" thickBot="1" x14ac:dyDescent="0.2">
      <c r="B63" s="141"/>
      <c r="C63" s="1301" t="s">
        <v>50</v>
      </c>
      <c r="D63" s="1301"/>
      <c r="E63" s="1302"/>
      <c r="F63" s="142">
        <v>2017</v>
      </c>
      <c r="G63" s="142">
        <v>2158</v>
      </c>
      <c r="H63" s="143">
        <v>2579</v>
      </c>
    </row>
    <row r="64" spans="2:8" ht="15" customHeight="1" x14ac:dyDescent="0.15"/>
  </sheetData>
  <sheetProtection algorithmName="SHA-512" hashValue="VQuaiYSVcEdSL2EzWk8VGrdzwkEzuQKsBsTs3kaO7gJvhbvEBJCIvHYpGCSYHsjFjYgGU4rRugXPHm2cQ2h2Vw==" saltValue="ro0IHtA5ffz7I+m0auMn1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599</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599</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600</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601</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31" t="s">
        <v>609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602</v>
      </c>
    </row>
    <row r="50" spans="1:109" x14ac:dyDescent="0.15">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555</v>
      </c>
      <c r="BQ50" s="1315"/>
      <c r="BR50" s="1315"/>
      <c r="BS50" s="1315"/>
      <c r="BT50" s="1315"/>
      <c r="BU50" s="1315"/>
      <c r="BV50" s="1315"/>
      <c r="BW50" s="1315"/>
      <c r="BX50" s="1315" t="s">
        <v>556</v>
      </c>
      <c r="BY50" s="1315"/>
      <c r="BZ50" s="1315"/>
      <c r="CA50" s="1315"/>
      <c r="CB50" s="1315"/>
      <c r="CC50" s="1315"/>
      <c r="CD50" s="1315"/>
      <c r="CE50" s="1315"/>
      <c r="CF50" s="1315" t="s">
        <v>557</v>
      </c>
      <c r="CG50" s="1315"/>
      <c r="CH50" s="1315"/>
      <c r="CI50" s="1315"/>
      <c r="CJ50" s="1315"/>
      <c r="CK50" s="1315"/>
      <c r="CL50" s="1315"/>
      <c r="CM50" s="1315"/>
      <c r="CN50" s="1315" t="s">
        <v>558</v>
      </c>
      <c r="CO50" s="1315"/>
      <c r="CP50" s="1315"/>
      <c r="CQ50" s="1315"/>
      <c r="CR50" s="1315"/>
      <c r="CS50" s="1315"/>
      <c r="CT50" s="1315"/>
      <c r="CU50" s="1315"/>
      <c r="CV50" s="1315" t="s">
        <v>559</v>
      </c>
      <c r="CW50" s="1315"/>
      <c r="CX50" s="1315"/>
      <c r="CY50" s="1315"/>
      <c r="CZ50" s="1315"/>
      <c r="DA50" s="1315"/>
      <c r="DB50" s="1315"/>
      <c r="DC50" s="1315"/>
    </row>
    <row r="51" spans="1:109" ht="13.5" customHeight="1" x14ac:dyDescent="0.15">
      <c r="B51" s="395"/>
      <c r="G51" s="1326"/>
      <c r="H51" s="1326"/>
      <c r="I51" s="1330"/>
      <c r="J51" s="1330"/>
      <c r="K51" s="1316"/>
      <c r="L51" s="1316"/>
      <c r="M51" s="1316"/>
      <c r="N51" s="1316"/>
      <c r="AM51" s="404"/>
      <c r="AN51" s="1314" t="s">
        <v>603</v>
      </c>
      <c r="AO51" s="1314"/>
      <c r="AP51" s="1314"/>
      <c r="AQ51" s="1314"/>
      <c r="AR51" s="1314"/>
      <c r="AS51" s="1314"/>
      <c r="AT51" s="1314"/>
      <c r="AU51" s="1314"/>
      <c r="AV51" s="1314"/>
      <c r="AW51" s="1314"/>
      <c r="AX51" s="1314"/>
      <c r="AY51" s="1314"/>
      <c r="AZ51" s="1314"/>
      <c r="BA51" s="1314"/>
      <c r="BB51" s="1314" t="s">
        <v>604</v>
      </c>
      <c r="BC51" s="1314"/>
      <c r="BD51" s="1314"/>
      <c r="BE51" s="1314"/>
      <c r="BF51" s="1314"/>
      <c r="BG51" s="1314"/>
      <c r="BH51" s="1314"/>
      <c r="BI51" s="1314"/>
      <c r="BJ51" s="1314"/>
      <c r="BK51" s="1314"/>
      <c r="BL51" s="1314"/>
      <c r="BM51" s="1314"/>
      <c r="BN51" s="1314"/>
      <c r="BO51" s="1314"/>
      <c r="BP51" s="1311">
        <v>130.80000000000001</v>
      </c>
      <c r="BQ51" s="1311"/>
      <c r="BR51" s="1311"/>
      <c r="BS51" s="1311"/>
      <c r="BT51" s="1311"/>
      <c r="BU51" s="1311"/>
      <c r="BV51" s="1311"/>
      <c r="BW51" s="1311"/>
      <c r="BX51" s="1325"/>
      <c r="BY51" s="1311"/>
      <c r="BZ51" s="1311"/>
      <c r="CA51" s="1311"/>
      <c r="CB51" s="1311"/>
      <c r="CC51" s="1311"/>
      <c r="CD51" s="1311"/>
      <c r="CE51" s="1311"/>
      <c r="CF51" s="1325"/>
      <c r="CG51" s="1311"/>
      <c r="CH51" s="1311"/>
      <c r="CI51" s="1311"/>
      <c r="CJ51" s="1311"/>
      <c r="CK51" s="1311"/>
      <c r="CL51" s="1311"/>
      <c r="CM51" s="1311"/>
      <c r="CN51" s="1325"/>
      <c r="CO51" s="1311"/>
      <c r="CP51" s="1311"/>
      <c r="CQ51" s="1311"/>
      <c r="CR51" s="1311"/>
      <c r="CS51" s="1311"/>
      <c r="CT51" s="1311"/>
      <c r="CU51" s="1311"/>
      <c r="CV51" s="1311">
        <v>70.3</v>
      </c>
      <c r="CW51" s="1311"/>
      <c r="CX51" s="1311"/>
      <c r="CY51" s="1311"/>
      <c r="CZ51" s="1311"/>
      <c r="DA51" s="1311"/>
      <c r="DB51" s="1311"/>
      <c r="DC51" s="1311"/>
    </row>
    <row r="52" spans="1:109" x14ac:dyDescent="0.15">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605</v>
      </c>
      <c r="BC53" s="1314"/>
      <c r="BD53" s="1314"/>
      <c r="BE53" s="1314"/>
      <c r="BF53" s="1314"/>
      <c r="BG53" s="1314"/>
      <c r="BH53" s="1314"/>
      <c r="BI53" s="1314"/>
      <c r="BJ53" s="1314"/>
      <c r="BK53" s="1314"/>
      <c r="BL53" s="1314"/>
      <c r="BM53" s="1314"/>
      <c r="BN53" s="1314"/>
      <c r="BO53" s="1314"/>
      <c r="BP53" s="1311">
        <v>31.4</v>
      </c>
      <c r="BQ53" s="1311"/>
      <c r="BR53" s="1311"/>
      <c r="BS53" s="1311"/>
      <c r="BT53" s="1311"/>
      <c r="BU53" s="1311"/>
      <c r="BV53" s="1311"/>
      <c r="BW53" s="1311"/>
      <c r="BX53" s="1325"/>
      <c r="BY53" s="1311"/>
      <c r="BZ53" s="1311"/>
      <c r="CA53" s="1311"/>
      <c r="CB53" s="1311"/>
      <c r="CC53" s="1311"/>
      <c r="CD53" s="1311"/>
      <c r="CE53" s="1311"/>
      <c r="CF53" s="1325"/>
      <c r="CG53" s="1311"/>
      <c r="CH53" s="1311"/>
      <c r="CI53" s="1311"/>
      <c r="CJ53" s="1311"/>
      <c r="CK53" s="1311"/>
      <c r="CL53" s="1311"/>
      <c r="CM53" s="1311"/>
      <c r="CN53" s="1325"/>
      <c r="CO53" s="1311"/>
      <c r="CP53" s="1311"/>
      <c r="CQ53" s="1311"/>
      <c r="CR53" s="1311"/>
      <c r="CS53" s="1311"/>
      <c r="CT53" s="1311"/>
      <c r="CU53" s="1311"/>
      <c r="CV53" s="1311">
        <v>57.7</v>
      </c>
      <c r="CW53" s="1311"/>
      <c r="CX53" s="1311"/>
      <c r="CY53" s="1311"/>
      <c r="CZ53" s="1311"/>
      <c r="DA53" s="1311"/>
      <c r="DB53" s="1311"/>
      <c r="DC53" s="1311"/>
    </row>
    <row r="54" spans="1:109" x14ac:dyDescent="0.15">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3"/>
      <c r="B55" s="395"/>
      <c r="G55" s="1309"/>
      <c r="H55" s="1309"/>
      <c r="I55" s="1309"/>
      <c r="J55" s="1309"/>
      <c r="K55" s="1316"/>
      <c r="L55" s="1316"/>
      <c r="M55" s="1316"/>
      <c r="N55" s="1316"/>
      <c r="AN55" s="1315" t="s">
        <v>606</v>
      </c>
      <c r="AO55" s="1315"/>
      <c r="AP55" s="1315"/>
      <c r="AQ55" s="1315"/>
      <c r="AR55" s="1315"/>
      <c r="AS55" s="1315"/>
      <c r="AT55" s="1315"/>
      <c r="AU55" s="1315"/>
      <c r="AV55" s="1315"/>
      <c r="AW55" s="1315"/>
      <c r="AX55" s="1315"/>
      <c r="AY55" s="1315"/>
      <c r="AZ55" s="1315"/>
      <c r="BA55" s="1315"/>
      <c r="BB55" s="1314" t="s">
        <v>604</v>
      </c>
      <c r="BC55" s="1314"/>
      <c r="BD55" s="1314"/>
      <c r="BE55" s="1314"/>
      <c r="BF55" s="1314"/>
      <c r="BG55" s="1314"/>
      <c r="BH55" s="1314"/>
      <c r="BI55" s="1314"/>
      <c r="BJ55" s="1314"/>
      <c r="BK55" s="1314"/>
      <c r="BL55" s="1314"/>
      <c r="BM55" s="1314"/>
      <c r="BN55" s="1314"/>
      <c r="BO55" s="1314"/>
      <c r="BP55" s="1311">
        <v>58.5</v>
      </c>
      <c r="BQ55" s="1311"/>
      <c r="BR55" s="1311"/>
      <c r="BS55" s="1311"/>
      <c r="BT55" s="1311"/>
      <c r="BU55" s="1311"/>
      <c r="BV55" s="1311"/>
      <c r="BW55" s="1311"/>
      <c r="BX55" s="1325"/>
      <c r="BY55" s="1311"/>
      <c r="BZ55" s="1311"/>
      <c r="CA55" s="1311"/>
      <c r="CB55" s="1311"/>
      <c r="CC55" s="1311"/>
      <c r="CD55" s="1311"/>
      <c r="CE55" s="1311"/>
      <c r="CF55" s="1325"/>
      <c r="CG55" s="1311"/>
      <c r="CH55" s="1311"/>
      <c r="CI55" s="1311"/>
      <c r="CJ55" s="1311"/>
      <c r="CK55" s="1311"/>
      <c r="CL55" s="1311"/>
      <c r="CM55" s="1311"/>
      <c r="CN55" s="1325"/>
      <c r="CO55" s="1311"/>
      <c r="CP55" s="1311"/>
      <c r="CQ55" s="1311"/>
      <c r="CR55" s="1311"/>
      <c r="CS55" s="1311"/>
      <c r="CT55" s="1311"/>
      <c r="CU55" s="1311"/>
      <c r="CV55" s="1311">
        <v>49</v>
      </c>
      <c r="CW55" s="1311"/>
      <c r="CX55" s="1311"/>
      <c r="CY55" s="1311"/>
      <c r="CZ55" s="1311"/>
      <c r="DA55" s="1311"/>
      <c r="DB55" s="1311"/>
      <c r="DC55" s="1311"/>
    </row>
    <row r="56" spans="1:109" x14ac:dyDescent="0.15">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x14ac:dyDescent="0.15">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605</v>
      </c>
      <c r="BC57" s="1314"/>
      <c r="BD57" s="1314"/>
      <c r="BE57" s="1314"/>
      <c r="BF57" s="1314"/>
      <c r="BG57" s="1314"/>
      <c r="BH57" s="1314"/>
      <c r="BI57" s="1314"/>
      <c r="BJ57" s="1314"/>
      <c r="BK57" s="1314"/>
      <c r="BL57" s="1314"/>
      <c r="BM57" s="1314"/>
      <c r="BN57" s="1314"/>
      <c r="BO57" s="1314"/>
      <c r="BP57" s="1311">
        <v>52.9</v>
      </c>
      <c r="BQ57" s="1311"/>
      <c r="BR57" s="1311"/>
      <c r="BS57" s="1311"/>
      <c r="BT57" s="1311"/>
      <c r="BU57" s="1311"/>
      <c r="BV57" s="1311"/>
      <c r="BW57" s="1311"/>
      <c r="BX57" s="1325"/>
      <c r="BY57" s="1311"/>
      <c r="BZ57" s="1311"/>
      <c r="CA57" s="1311"/>
      <c r="CB57" s="1311"/>
      <c r="CC57" s="1311"/>
      <c r="CD57" s="1311"/>
      <c r="CE57" s="1311"/>
      <c r="CF57" s="1325"/>
      <c r="CG57" s="1311"/>
      <c r="CH57" s="1311"/>
      <c r="CI57" s="1311"/>
      <c r="CJ57" s="1311"/>
      <c r="CK57" s="1311"/>
      <c r="CL57" s="1311"/>
      <c r="CM57" s="1311"/>
      <c r="CN57" s="1325"/>
      <c r="CO57" s="1311"/>
      <c r="CP57" s="1311"/>
      <c r="CQ57" s="1311"/>
      <c r="CR57" s="1311"/>
      <c r="CS57" s="1311"/>
      <c r="CT57" s="1311"/>
      <c r="CU57" s="1311"/>
      <c r="CV57" s="1311">
        <v>62</v>
      </c>
      <c r="CW57" s="1311"/>
      <c r="CX57" s="1311"/>
      <c r="CY57" s="1311"/>
      <c r="CZ57" s="1311"/>
      <c r="DA57" s="1311"/>
      <c r="DB57" s="1311"/>
      <c r="DC57" s="1311"/>
      <c r="DD57" s="408"/>
      <c r="DE57" s="407"/>
    </row>
    <row r="58" spans="1:109" s="403" customFormat="1" x14ac:dyDescent="0.15">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607</v>
      </c>
    </row>
    <row r="64" spans="1:109" x14ac:dyDescent="0.15">
      <c r="B64" s="395"/>
      <c r="G64" s="402"/>
      <c r="I64" s="415"/>
      <c r="J64" s="415"/>
      <c r="K64" s="415"/>
      <c r="L64" s="415"/>
      <c r="M64" s="415"/>
      <c r="N64" s="416"/>
      <c r="AM64" s="402"/>
      <c r="AN64" s="402" t="s">
        <v>601</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31" t="s">
        <v>610</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602</v>
      </c>
    </row>
    <row r="72" spans="2:107" x14ac:dyDescent="0.15">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555</v>
      </c>
      <c r="BQ72" s="1315"/>
      <c r="BR72" s="1315"/>
      <c r="BS72" s="1315"/>
      <c r="BT72" s="1315"/>
      <c r="BU72" s="1315"/>
      <c r="BV72" s="1315"/>
      <c r="BW72" s="1315"/>
      <c r="BX72" s="1315" t="s">
        <v>556</v>
      </c>
      <c r="BY72" s="1315"/>
      <c r="BZ72" s="1315"/>
      <c r="CA72" s="1315"/>
      <c r="CB72" s="1315"/>
      <c r="CC72" s="1315"/>
      <c r="CD72" s="1315"/>
      <c r="CE72" s="1315"/>
      <c r="CF72" s="1315" t="s">
        <v>557</v>
      </c>
      <c r="CG72" s="1315"/>
      <c r="CH72" s="1315"/>
      <c r="CI72" s="1315"/>
      <c r="CJ72" s="1315"/>
      <c r="CK72" s="1315"/>
      <c r="CL72" s="1315"/>
      <c r="CM72" s="1315"/>
      <c r="CN72" s="1315" t="s">
        <v>558</v>
      </c>
      <c r="CO72" s="1315"/>
      <c r="CP72" s="1315"/>
      <c r="CQ72" s="1315"/>
      <c r="CR72" s="1315"/>
      <c r="CS72" s="1315"/>
      <c r="CT72" s="1315"/>
      <c r="CU72" s="1315"/>
      <c r="CV72" s="1315" t="s">
        <v>559</v>
      </c>
      <c r="CW72" s="1315"/>
      <c r="CX72" s="1315"/>
      <c r="CY72" s="1315"/>
      <c r="CZ72" s="1315"/>
      <c r="DA72" s="1315"/>
      <c r="DB72" s="1315"/>
      <c r="DC72" s="1315"/>
    </row>
    <row r="73" spans="2:107" x14ac:dyDescent="0.15">
      <c r="B73" s="395"/>
      <c r="G73" s="1326"/>
      <c r="H73" s="1326"/>
      <c r="I73" s="1326"/>
      <c r="J73" s="1326"/>
      <c r="K73" s="1310"/>
      <c r="L73" s="1310"/>
      <c r="M73" s="1310"/>
      <c r="N73" s="1310"/>
      <c r="AM73" s="404"/>
      <c r="AN73" s="1314" t="s">
        <v>603</v>
      </c>
      <c r="AO73" s="1314"/>
      <c r="AP73" s="1314"/>
      <c r="AQ73" s="1314"/>
      <c r="AR73" s="1314"/>
      <c r="AS73" s="1314"/>
      <c r="AT73" s="1314"/>
      <c r="AU73" s="1314"/>
      <c r="AV73" s="1314"/>
      <c r="AW73" s="1314"/>
      <c r="AX73" s="1314"/>
      <c r="AY73" s="1314"/>
      <c r="AZ73" s="1314"/>
      <c r="BA73" s="1314"/>
      <c r="BB73" s="1314" t="s">
        <v>604</v>
      </c>
      <c r="BC73" s="1314"/>
      <c r="BD73" s="1314"/>
      <c r="BE73" s="1314"/>
      <c r="BF73" s="1314"/>
      <c r="BG73" s="1314"/>
      <c r="BH73" s="1314"/>
      <c r="BI73" s="1314"/>
      <c r="BJ73" s="1314"/>
      <c r="BK73" s="1314"/>
      <c r="BL73" s="1314"/>
      <c r="BM73" s="1314"/>
      <c r="BN73" s="1314"/>
      <c r="BO73" s="1314"/>
      <c r="BP73" s="1311">
        <v>130.80000000000001</v>
      </c>
      <c r="BQ73" s="1311"/>
      <c r="BR73" s="1311"/>
      <c r="BS73" s="1311"/>
      <c r="BT73" s="1311"/>
      <c r="BU73" s="1311"/>
      <c r="BV73" s="1311"/>
      <c r="BW73" s="1311"/>
      <c r="BX73" s="1311">
        <v>117</v>
      </c>
      <c r="BY73" s="1311"/>
      <c r="BZ73" s="1311"/>
      <c r="CA73" s="1311"/>
      <c r="CB73" s="1311"/>
      <c r="CC73" s="1311"/>
      <c r="CD73" s="1311"/>
      <c r="CE73" s="1311"/>
      <c r="CF73" s="1311">
        <v>105.7</v>
      </c>
      <c r="CG73" s="1311"/>
      <c r="CH73" s="1311"/>
      <c r="CI73" s="1311"/>
      <c r="CJ73" s="1311"/>
      <c r="CK73" s="1311"/>
      <c r="CL73" s="1311"/>
      <c r="CM73" s="1311"/>
      <c r="CN73" s="1311">
        <v>90.5</v>
      </c>
      <c r="CO73" s="1311"/>
      <c r="CP73" s="1311"/>
      <c r="CQ73" s="1311"/>
      <c r="CR73" s="1311"/>
      <c r="CS73" s="1311"/>
      <c r="CT73" s="1311"/>
      <c r="CU73" s="1311"/>
      <c r="CV73" s="1311">
        <v>70.3</v>
      </c>
      <c r="CW73" s="1311"/>
      <c r="CX73" s="1311"/>
      <c r="CY73" s="1311"/>
      <c r="CZ73" s="1311"/>
      <c r="DA73" s="1311"/>
      <c r="DB73" s="1311"/>
      <c r="DC73" s="1311"/>
    </row>
    <row r="74" spans="2:107" x14ac:dyDescent="0.15">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608</v>
      </c>
      <c r="BC75" s="1314"/>
      <c r="BD75" s="1314"/>
      <c r="BE75" s="1314"/>
      <c r="BF75" s="1314"/>
      <c r="BG75" s="1314"/>
      <c r="BH75" s="1314"/>
      <c r="BI75" s="1314"/>
      <c r="BJ75" s="1314"/>
      <c r="BK75" s="1314"/>
      <c r="BL75" s="1314"/>
      <c r="BM75" s="1314"/>
      <c r="BN75" s="1314"/>
      <c r="BO75" s="1314"/>
      <c r="BP75" s="1311">
        <v>12.1</v>
      </c>
      <c r="BQ75" s="1311"/>
      <c r="BR75" s="1311"/>
      <c r="BS75" s="1311"/>
      <c r="BT75" s="1311"/>
      <c r="BU75" s="1311"/>
      <c r="BV75" s="1311"/>
      <c r="BW75" s="1311"/>
      <c r="BX75" s="1311">
        <v>11.2</v>
      </c>
      <c r="BY75" s="1311"/>
      <c r="BZ75" s="1311"/>
      <c r="CA75" s="1311"/>
      <c r="CB75" s="1311"/>
      <c r="CC75" s="1311"/>
      <c r="CD75" s="1311"/>
      <c r="CE75" s="1311"/>
      <c r="CF75" s="1311">
        <v>10.7</v>
      </c>
      <c r="CG75" s="1311"/>
      <c r="CH75" s="1311"/>
      <c r="CI75" s="1311"/>
      <c r="CJ75" s="1311"/>
      <c r="CK75" s="1311"/>
      <c r="CL75" s="1311"/>
      <c r="CM75" s="1311"/>
      <c r="CN75" s="1311">
        <v>10.199999999999999</v>
      </c>
      <c r="CO75" s="1311"/>
      <c r="CP75" s="1311"/>
      <c r="CQ75" s="1311"/>
      <c r="CR75" s="1311"/>
      <c r="CS75" s="1311"/>
      <c r="CT75" s="1311"/>
      <c r="CU75" s="1311"/>
      <c r="CV75" s="1311">
        <v>10</v>
      </c>
      <c r="CW75" s="1311"/>
      <c r="CX75" s="1311"/>
      <c r="CY75" s="1311"/>
      <c r="CZ75" s="1311"/>
      <c r="DA75" s="1311"/>
      <c r="DB75" s="1311"/>
      <c r="DC75" s="1311"/>
    </row>
    <row r="76" spans="2:107" x14ac:dyDescent="0.15">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5"/>
      <c r="G77" s="1309"/>
      <c r="H77" s="1309"/>
      <c r="I77" s="1309"/>
      <c r="J77" s="1309"/>
      <c r="K77" s="1310"/>
      <c r="L77" s="1310"/>
      <c r="M77" s="1310"/>
      <c r="N77" s="1310"/>
      <c r="AN77" s="1315" t="s">
        <v>606</v>
      </c>
      <c r="AO77" s="1315"/>
      <c r="AP77" s="1315"/>
      <c r="AQ77" s="1315"/>
      <c r="AR77" s="1315"/>
      <c r="AS77" s="1315"/>
      <c r="AT77" s="1315"/>
      <c r="AU77" s="1315"/>
      <c r="AV77" s="1315"/>
      <c r="AW77" s="1315"/>
      <c r="AX77" s="1315"/>
      <c r="AY77" s="1315"/>
      <c r="AZ77" s="1315"/>
      <c r="BA77" s="1315"/>
      <c r="BB77" s="1314" t="s">
        <v>604</v>
      </c>
      <c r="BC77" s="1314"/>
      <c r="BD77" s="1314"/>
      <c r="BE77" s="1314"/>
      <c r="BF77" s="1314"/>
      <c r="BG77" s="1314"/>
      <c r="BH77" s="1314"/>
      <c r="BI77" s="1314"/>
      <c r="BJ77" s="1314"/>
      <c r="BK77" s="1314"/>
      <c r="BL77" s="1314"/>
      <c r="BM77" s="1314"/>
      <c r="BN77" s="1314"/>
      <c r="BO77" s="1314"/>
      <c r="BP77" s="1311">
        <v>58.5</v>
      </c>
      <c r="BQ77" s="1311"/>
      <c r="BR77" s="1311"/>
      <c r="BS77" s="1311"/>
      <c r="BT77" s="1311"/>
      <c r="BU77" s="1311"/>
      <c r="BV77" s="1311"/>
      <c r="BW77" s="1311"/>
      <c r="BX77" s="1311">
        <v>54.6</v>
      </c>
      <c r="BY77" s="1311"/>
      <c r="BZ77" s="1311"/>
      <c r="CA77" s="1311"/>
      <c r="CB77" s="1311"/>
      <c r="CC77" s="1311"/>
      <c r="CD77" s="1311"/>
      <c r="CE77" s="1311"/>
      <c r="CF77" s="1311">
        <v>53.2</v>
      </c>
      <c r="CG77" s="1311"/>
      <c r="CH77" s="1311"/>
      <c r="CI77" s="1311"/>
      <c r="CJ77" s="1311"/>
      <c r="CK77" s="1311"/>
      <c r="CL77" s="1311"/>
      <c r="CM77" s="1311"/>
      <c r="CN77" s="1311">
        <v>47.9</v>
      </c>
      <c r="CO77" s="1311"/>
      <c r="CP77" s="1311"/>
      <c r="CQ77" s="1311"/>
      <c r="CR77" s="1311"/>
      <c r="CS77" s="1311"/>
      <c r="CT77" s="1311"/>
      <c r="CU77" s="1311"/>
      <c r="CV77" s="1311">
        <v>49</v>
      </c>
      <c r="CW77" s="1311"/>
      <c r="CX77" s="1311"/>
      <c r="CY77" s="1311"/>
      <c r="CZ77" s="1311"/>
      <c r="DA77" s="1311"/>
      <c r="DB77" s="1311"/>
      <c r="DC77" s="1311"/>
    </row>
    <row r="78" spans="2:107" x14ac:dyDescent="0.15">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608</v>
      </c>
      <c r="BC79" s="1314"/>
      <c r="BD79" s="1314"/>
      <c r="BE79" s="1314"/>
      <c r="BF79" s="1314"/>
      <c r="BG79" s="1314"/>
      <c r="BH79" s="1314"/>
      <c r="BI79" s="1314"/>
      <c r="BJ79" s="1314"/>
      <c r="BK79" s="1314"/>
      <c r="BL79" s="1314"/>
      <c r="BM79" s="1314"/>
      <c r="BN79" s="1314"/>
      <c r="BO79" s="1314"/>
      <c r="BP79" s="1311">
        <v>10.7</v>
      </c>
      <c r="BQ79" s="1311"/>
      <c r="BR79" s="1311"/>
      <c r="BS79" s="1311"/>
      <c r="BT79" s="1311"/>
      <c r="BU79" s="1311"/>
      <c r="BV79" s="1311"/>
      <c r="BW79" s="1311"/>
      <c r="BX79" s="1311">
        <v>10</v>
      </c>
      <c r="BY79" s="1311"/>
      <c r="BZ79" s="1311"/>
      <c r="CA79" s="1311"/>
      <c r="CB79" s="1311"/>
      <c r="CC79" s="1311"/>
      <c r="CD79" s="1311"/>
      <c r="CE79" s="1311"/>
      <c r="CF79" s="1311">
        <v>9.8000000000000007</v>
      </c>
      <c r="CG79" s="1311"/>
      <c r="CH79" s="1311"/>
      <c r="CI79" s="1311"/>
      <c r="CJ79" s="1311"/>
      <c r="CK79" s="1311"/>
      <c r="CL79" s="1311"/>
      <c r="CM79" s="1311"/>
      <c r="CN79" s="1311">
        <v>9.6</v>
      </c>
      <c r="CO79" s="1311"/>
      <c r="CP79" s="1311"/>
      <c r="CQ79" s="1311"/>
      <c r="CR79" s="1311"/>
      <c r="CS79" s="1311"/>
      <c r="CT79" s="1311"/>
      <c r="CU79" s="1311"/>
      <c r="CV79" s="1311">
        <v>9.5</v>
      </c>
      <c r="CW79" s="1311"/>
      <c r="CX79" s="1311"/>
      <c r="CY79" s="1311"/>
      <c r="CZ79" s="1311"/>
      <c r="DA79" s="1311"/>
      <c r="DB79" s="1311"/>
      <c r="DC79" s="1311"/>
    </row>
    <row r="80" spans="2:107" x14ac:dyDescent="0.15">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RFU+uo0lFeMmlgmnWKZ+MAMOAAcoHMNEC+jAGXwToJOiHkLnyXkFSjm2N9NoKzGI2eZxXhTl2TlY32IMkoFNhQ==" saltValue="P1uV5/wsjXJVYiX8o3JXm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G2VdpZ52wPptpTy2WPjI4AeKm5YOwtYLTLLR271MLVglFfxRSHLVFC7DCpUzlG5izs5qmwPWqlhCCLueRLmDMQ==" saltValue="zqI1OgkT14vPl+pOlIAQ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501</v>
      </c>
    </row>
  </sheetData>
  <sheetProtection algorithmName="SHA-512" hashValue="WFjjTHtfnxlP0Wtn6N6NE42erU2VE4a2bMIOOZVZ6JF/DnOjskeXVZsawUZfiyYUO9Yf7C7LInAfgavaIz8F6Q==" saltValue="wxAcINZ0wJNfxCuPUU/Ir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552</v>
      </c>
      <c r="G2" s="157"/>
      <c r="H2" s="158"/>
    </row>
    <row r="3" spans="1:8" x14ac:dyDescent="0.15">
      <c r="A3" s="154" t="s">
        <v>545</v>
      </c>
      <c r="B3" s="159"/>
      <c r="C3" s="160"/>
      <c r="D3" s="161">
        <v>82298</v>
      </c>
      <c r="E3" s="162"/>
      <c r="F3" s="163">
        <v>85459</v>
      </c>
      <c r="G3" s="164"/>
      <c r="H3" s="165"/>
    </row>
    <row r="4" spans="1:8" x14ac:dyDescent="0.15">
      <c r="A4" s="166"/>
      <c r="B4" s="167"/>
      <c r="C4" s="168"/>
      <c r="D4" s="169">
        <v>35180</v>
      </c>
      <c r="E4" s="170"/>
      <c r="F4" s="171">
        <v>44378</v>
      </c>
      <c r="G4" s="172"/>
      <c r="H4" s="173"/>
    </row>
    <row r="5" spans="1:8" x14ac:dyDescent="0.15">
      <c r="A5" s="154" t="s">
        <v>547</v>
      </c>
      <c r="B5" s="159"/>
      <c r="C5" s="160"/>
      <c r="D5" s="161">
        <v>61808</v>
      </c>
      <c r="E5" s="162"/>
      <c r="F5" s="163">
        <v>83280</v>
      </c>
      <c r="G5" s="164"/>
      <c r="H5" s="165"/>
    </row>
    <row r="6" spans="1:8" x14ac:dyDescent="0.15">
      <c r="A6" s="166"/>
      <c r="B6" s="167"/>
      <c r="C6" s="168"/>
      <c r="D6" s="169">
        <v>24593</v>
      </c>
      <c r="E6" s="170"/>
      <c r="F6" s="171">
        <v>43123</v>
      </c>
      <c r="G6" s="172"/>
      <c r="H6" s="173"/>
    </row>
    <row r="7" spans="1:8" x14ac:dyDescent="0.15">
      <c r="A7" s="154" t="s">
        <v>548</v>
      </c>
      <c r="B7" s="159"/>
      <c r="C7" s="160"/>
      <c r="D7" s="161">
        <v>78932</v>
      </c>
      <c r="E7" s="162"/>
      <c r="F7" s="163">
        <v>88968</v>
      </c>
      <c r="G7" s="164"/>
      <c r="H7" s="165"/>
    </row>
    <row r="8" spans="1:8" x14ac:dyDescent="0.15">
      <c r="A8" s="166"/>
      <c r="B8" s="167"/>
      <c r="C8" s="168"/>
      <c r="D8" s="169">
        <v>27854</v>
      </c>
      <c r="E8" s="170"/>
      <c r="F8" s="171">
        <v>45482</v>
      </c>
      <c r="G8" s="172"/>
      <c r="H8" s="173"/>
    </row>
    <row r="9" spans="1:8" x14ac:dyDescent="0.15">
      <c r="A9" s="154" t="s">
        <v>549</v>
      </c>
      <c r="B9" s="159"/>
      <c r="C9" s="160"/>
      <c r="D9" s="161">
        <v>51726</v>
      </c>
      <c r="E9" s="162"/>
      <c r="F9" s="163">
        <v>85173</v>
      </c>
      <c r="G9" s="164"/>
      <c r="H9" s="165"/>
    </row>
    <row r="10" spans="1:8" x14ac:dyDescent="0.15">
      <c r="A10" s="166"/>
      <c r="B10" s="167"/>
      <c r="C10" s="168"/>
      <c r="D10" s="169">
        <v>20592</v>
      </c>
      <c r="E10" s="170"/>
      <c r="F10" s="171">
        <v>43913</v>
      </c>
      <c r="G10" s="172"/>
      <c r="H10" s="173"/>
    </row>
    <row r="11" spans="1:8" x14ac:dyDescent="0.15">
      <c r="A11" s="154" t="s">
        <v>550</v>
      </c>
      <c r="B11" s="159"/>
      <c r="C11" s="160"/>
      <c r="D11" s="161">
        <v>28472</v>
      </c>
      <c r="E11" s="162"/>
      <c r="F11" s="163">
        <v>94081</v>
      </c>
      <c r="G11" s="164"/>
      <c r="H11" s="165"/>
    </row>
    <row r="12" spans="1:8" x14ac:dyDescent="0.15">
      <c r="A12" s="166"/>
      <c r="B12" s="167"/>
      <c r="C12" s="174"/>
      <c r="D12" s="169">
        <v>17102</v>
      </c>
      <c r="E12" s="170"/>
      <c r="F12" s="171">
        <v>48949</v>
      </c>
      <c r="G12" s="172"/>
      <c r="H12" s="173"/>
    </row>
    <row r="13" spans="1:8" x14ac:dyDescent="0.15">
      <c r="A13" s="154"/>
      <c r="B13" s="159"/>
      <c r="C13" s="175"/>
      <c r="D13" s="176">
        <v>60647</v>
      </c>
      <c r="E13" s="177"/>
      <c r="F13" s="178">
        <v>87392</v>
      </c>
      <c r="G13" s="179"/>
      <c r="H13" s="165"/>
    </row>
    <row r="14" spans="1:8" x14ac:dyDescent="0.15">
      <c r="A14" s="166"/>
      <c r="B14" s="167"/>
      <c r="C14" s="168"/>
      <c r="D14" s="169">
        <v>25064</v>
      </c>
      <c r="E14" s="170"/>
      <c r="F14" s="171">
        <v>45169</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3.22</v>
      </c>
      <c r="C19" s="180">
        <f>ROUND(VALUE(SUBSTITUTE(実質収支比率等に係る経年分析!G$48,"▲","-")),2)</f>
        <v>2.59</v>
      </c>
      <c r="D19" s="180">
        <f>ROUND(VALUE(SUBSTITUTE(実質収支比率等に係る経年分析!H$48,"▲","-")),2)</f>
        <v>2.58</v>
      </c>
      <c r="E19" s="180">
        <f>ROUND(VALUE(SUBSTITUTE(実質収支比率等に係る経年分析!I$48,"▲","-")),2)</f>
        <v>3.28</v>
      </c>
      <c r="F19" s="180">
        <f>ROUND(VALUE(SUBSTITUTE(実質収支比率等に係る経年分析!J$48,"▲","-")),2)</f>
        <v>3.87</v>
      </c>
    </row>
    <row r="20" spans="1:11" x14ac:dyDescent="0.15">
      <c r="A20" s="180" t="s">
        <v>54</v>
      </c>
      <c r="B20" s="180">
        <f>ROUND(VALUE(SUBSTITUTE(実質収支比率等に係る経年分析!F$47,"▲","-")),2)</f>
        <v>9.3699999999999992</v>
      </c>
      <c r="C20" s="180">
        <f>ROUND(VALUE(SUBSTITUTE(実質収支比率等に係る経年分析!G$47,"▲","-")),2)</f>
        <v>8.3800000000000008</v>
      </c>
      <c r="D20" s="180">
        <f>ROUND(VALUE(SUBSTITUTE(実質収支比率等に係る経年分析!H$47,"▲","-")),2)</f>
        <v>8.06</v>
      </c>
      <c r="E20" s="180">
        <f>ROUND(VALUE(SUBSTITUTE(実質収支比率等に係る経年分析!I$47,"▲","-")),2)</f>
        <v>9.64</v>
      </c>
      <c r="F20" s="180">
        <f>ROUND(VALUE(SUBSTITUTE(実質収支比率等に係る経年分析!J$47,"▲","-")),2)</f>
        <v>13.31</v>
      </c>
    </row>
    <row r="21" spans="1:11" x14ac:dyDescent="0.15">
      <c r="A21" s="180" t="s">
        <v>55</v>
      </c>
      <c r="B21" s="180">
        <f>IF(ISNUMBER(VALUE(SUBSTITUTE(実質収支比率等に係る経年分析!F$49,"▲","-"))),ROUND(VALUE(SUBSTITUTE(実質収支比率等に係る経年分析!F$49,"▲","-")),2),NA())</f>
        <v>-3.48</v>
      </c>
      <c r="C21" s="180">
        <f>IF(ISNUMBER(VALUE(SUBSTITUTE(実質収支比率等に係る経年分析!G$49,"▲","-"))),ROUND(VALUE(SUBSTITUTE(実質収支比率等に係る経年分析!G$49,"▲","-")),2),NA())</f>
        <v>-3.67</v>
      </c>
      <c r="D21" s="180">
        <f>IF(ISNUMBER(VALUE(SUBSTITUTE(実質収支比率等に係る経年分析!H$49,"▲","-"))),ROUND(VALUE(SUBSTITUTE(実質収支比率等に係る経年分析!H$49,"▲","-")),2),NA())</f>
        <v>-2.13</v>
      </c>
      <c r="E21" s="180">
        <f>IF(ISNUMBER(VALUE(SUBSTITUTE(実質収支比率等に係る経年分析!I$49,"▲","-"))),ROUND(VALUE(SUBSTITUTE(実質収支比率等に係る経年分析!I$49,"▲","-")),2),NA())</f>
        <v>0.74</v>
      </c>
      <c r="F21" s="180">
        <f>IF(ISNUMBER(VALUE(SUBSTITUTE(実質収支比率等に係る経年分析!J$49,"▲","-"))),ROUND(VALUE(SUBSTITUTE(実質収支比率等に係る経年分析!J$49,"▲","-")),2),NA())</f>
        <v>2.3199999999999998</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0.16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0.13</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0.11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0.11</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漁業集落排水事業会計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0.22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0.27</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0.14000000000000001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0.13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0.1</v>
      </c>
    </row>
    <row r="30" spans="1:11" x14ac:dyDescent="0.15">
      <c r="A30" s="181" t="str">
        <f>IF(連結実質赤字比率に係る赤字・黒字の構成分析!C$40="",NA(),連結実質赤字比率に係る赤字・黒字の構成分析!C$40)</f>
        <v>下水道事業会計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0.72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0.64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0.18</v>
      </c>
    </row>
    <row r="31" spans="1:11" x14ac:dyDescent="0.15">
      <c r="A31" s="181" t="str">
        <f>IF(連結実質赤字比率に係る赤字・黒字の構成分析!C$39="",NA(),連結実質赤字比率に係る赤字・黒字の構成分析!C$39)</f>
        <v>介護保険特別会計（保険事業勘定）</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0.73</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0.83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1.08</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1.35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0.55000000000000004</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0.71</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2.2799999999999998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2.2200000000000002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2.2599999999999998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0.8</v>
      </c>
    </row>
    <row r="33" spans="1:16" x14ac:dyDescent="0.15">
      <c r="A33" s="181" t="str">
        <f>IF(連結実質赤字比率に係る赤字・黒字の構成分析!C$37="",NA(),連結実質赤字比率に係る赤字・黒字の構成分析!C$37)</f>
        <v>ガス事業会計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1.23</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1.81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2.15</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2.27</v>
      </c>
    </row>
    <row r="34" spans="1:16" x14ac:dyDescent="0.15">
      <c r="A34" s="181" t="str">
        <f>IF(連結実質赤字比率に係る赤字・黒字の構成分析!C$36="",NA(),連結実質赤字比率に係る赤字・黒字の構成分析!C$36)</f>
        <v>上水道事業会計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3.18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3.48</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3.33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3.24</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3.28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3.87</v>
      </c>
    </row>
    <row r="36" spans="1:16" x14ac:dyDescent="0.15">
      <c r="A36" s="181" t="str">
        <f>IF(連結実質赤字比率に係る赤字・黒字の構成分析!C$34="",NA(),連結実質赤字比率に係る赤字・黒字の構成分析!C$34)</f>
        <v>男鹿みなと市民病院事業会計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0.22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0.51</v>
      </c>
      <c r="F36" s="181">
        <f>IF(ROUND(VALUE(SUBSTITUTE(連結実質赤字比率に係る赤字・黒字の構成分析!H$34,"▲", "-")), 2) &lt; 0, ABS(ROUND(VALUE(SUBSTITUTE(連結実質赤字比率に係る赤字・黒字の構成分析!H$34,"▲", "-")), 2)), NA())</f>
        <v>0.19</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0.3</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0.05</v>
      </c>
      <c r="K36" s="181" t="e">
        <f>IF(ROUND(VALUE(SUBSTITUTE(連結実質赤字比率に係る赤字・黒字の構成分析!J$34,"▲", "-")), 2) &gt;= 0, ABS(ROUND(VALUE(SUBSTITUTE(連結実質赤字比率に係る赤字・黒字の構成分析!J$34,"▲", "-")), 2)), NA())</f>
        <v>#N/A</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1808</v>
      </c>
      <c r="E42" s="182"/>
      <c r="F42" s="182"/>
      <c r="G42" s="182">
        <f>'実質公債費比率（分子）の構造'!L$52</f>
        <v>1788</v>
      </c>
      <c r="H42" s="182"/>
      <c r="I42" s="182"/>
      <c r="J42" s="182">
        <f>'実質公債費比率（分子）の構造'!M$52</f>
        <v>1828</v>
      </c>
      <c r="K42" s="182"/>
      <c r="L42" s="182"/>
      <c r="M42" s="182">
        <f>'実質公債費比率（分子）の構造'!N$52</f>
        <v>1829</v>
      </c>
      <c r="N42" s="182"/>
      <c r="O42" s="182"/>
      <c r="P42" s="182">
        <f>'実質公債費比率（分子）の構造'!O$52</f>
        <v>1790</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50</v>
      </c>
      <c r="C44" s="182"/>
      <c r="D44" s="182"/>
      <c r="E44" s="182">
        <f>'実質公債費比率（分子）の構造'!L$50</f>
        <v>41</v>
      </c>
      <c r="F44" s="182"/>
      <c r="G44" s="182"/>
      <c r="H44" s="182">
        <f>'実質公債費比率（分子）の構造'!M$50</f>
        <v>39</v>
      </c>
      <c r="I44" s="182"/>
      <c r="J44" s="182"/>
      <c r="K44" s="182">
        <f>'実質公債費比率（分子）の構造'!N$50</f>
        <v>39</v>
      </c>
      <c r="L44" s="182"/>
      <c r="M44" s="182"/>
      <c r="N44" s="182">
        <f>'実質公債費比率（分子）の構造'!O$50</f>
        <v>35</v>
      </c>
      <c r="O44" s="182"/>
      <c r="P44" s="182"/>
    </row>
    <row r="45" spans="1:16" x14ac:dyDescent="0.15">
      <c r="A45" s="182" t="s">
        <v>65</v>
      </c>
      <c r="B45" s="182">
        <f>'実質公債費比率（分子）の構造'!K$49</f>
        <v>140</v>
      </c>
      <c r="C45" s="182"/>
      <c r="D45" s="182"/>
      <c r="E45" s="182">
        <f>'実質公債費比率（分子）の構造'!L$49</f>
        <v>160</v>
      </c>
      <c r="F45" s="182"/>
      <c r="G45" s="182"/>
      <c r="H45" s="182">
        <f>'実質公債費比率（分子）の構造'!M$49</f>
        <v>179</v>
      </c>
      <c r="I45" s="182"/>
      <c r="J45" s="182"/>
      <c r="K45" s="182">
        <f>'実質公債費比率（分子）の構造'!N$49</f>
        <v>183</v>
      </c>
      <c r="L45" s="182"/>
      <c r="M45" s="182"/>
      <c r="N45" s="182">
        <f>'実質公債費比率（分子）の構造'!O$49</f>
        <v>182</v>
      </c>
      <c r="O45" s="182"/>
      <c r="P45" s="182"/>
    </row>
    <row r="46" spans="1:16" x14ac:dyDescent="0.15">
      <c r="A46" s="182" t="s">
        <v>66</v>
      </c>
      <c r="B46" s="182">
        <f>'実質公債費比率（分子）の構造'!K$48</f>
        <v>986</v>
      </c>
      <c r="C46" s="182"/>
      <c r="D46" s="182"/>
      <c r="E46" s="182">
        <f>'実質公債費比率（分子）の構造'!L$48</f>
        <v>825</v>
      </c>
      <c r="F46" s="182"/>
      <c r="G46" s="182"/>
      <c r="H46" s="182">
        <f>'実質公債費比率（分子）の構造'!M$48</f>
        <v>812</v>
      </c>
      <c r="I46" s="182"/>
      <c r="J46" s="182"/>
      <c r="K46" s="182">
        <f>'実質公債費比率（分子）の構造'!N$48</f>
        <v>761</v>
      </c>
      <c r="L46" s="182"/>
      <c r="M46" s="182"/>
      <c r="N46" s="182">
        <f>'実質公債費比率（分子）の構造'!O$48</f>
        <v>775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1648</v>
      </c>
      <c r="C49" s="182"/>
      <c r="D49" s="182"/>
      <c r="E49" s="182">
        <f>'実質公債費比率（分子）の構造'!L$45</f>
        <v>1679</v>
      </c>
      <c r="F49" s="182"/>
      <c r="G49" s="182"/>
      <c r="H49" s="182">
        <f>'実質公債費比率（分子）の構造'!M$45</f>
        <v>1713</v>
      </c>
      <c r="I49" s="182"/>
      <c r="J49" s="182"/>
      <c r="K49" s="182">
        <f>'実質公債費比率（分子）の構造'!N$45</f>
        <v>1683</v>
      </c>
      <c r="L49" s="182"/>
      <c r="M49" s="182"/>
      <c r="N49" s="182">
        <f>'実質公債費比率（分子）の構造'!O$45</f>
        <v>1603</v>
      </c>
      <c r="O49" s="182"/>
      <c r="P49" s="182"/>
    </row>
    <row r="50" spans="1:16" x14ac:dyDescent="0.15">
      <c r="A50" s="182" t="s">
        <v>70</v>
      </c>
      <c r="B50" s="182" t="e">
        <f>NA()</f>
        <v>#N/A</v>
      </c>
      <c r="C50" s="182">
        <f>IF(ISNUMBER('実質公債費比率（分子）の構造'!K$53),'実質公債費比率（分子）の構造'!K$53,NA())</f>
        <v>1016</v>
      </c>
      <c r="D50" s="182" t="e">
        <f>NA()</f>
        <v>#N/A</v>
      </c>
      <c r="E50" s="182" t="e">
        <f>NA()</f>
        <v>#N/A</v>
      </c>
      <c r="F50" s="182">
        <f>IF(ISNUMBER('実質公債費比率（分子）の構造'!L$53),'実質公債費比率（分子）の構造'!L$53,NA())</f>
        <v>917</v>
      </c>
      <c r="G50" s="182" t="e">
        <f>NA()</f>
        <v>#N/A</v>
      </c>
      <c r="H50" s="182" t="e">
        <f>NA()</f>
        <v>#N/A</v>
      </c>
      <c r="I50" s="182">
        <f>IF(ISNUMBER('実質公債費比率（分子）の構造'!M$53),'実質公債費比率（分子）の構造'!M$53,NA())</f>
        <v>915</v>
      </c>
      <c r="J50" s="182" t="e">
        <f>NA()</f>
        <v>#N/A</v>
      </c>
      <c r="K50" s="182" t="e">
        <f>NA()</f>
        <v>#N/A</v>
      </c>
      <c r="L50" s="182">
        <f>IF(ISNUMBER('実質公債費比率（分子）の構造'!N$53),'実質公債費比率（分子）の構造'!N$53,NA())</f>
        <v>837</v>
      </c>
      <c r="M50" s="182" t="e">
        <f>NA()</f>
        <v>#N/A</v>
      </c>
      <c r="N50" s="182" t="e">
        <f>NA()</f>
        <v>#N/A</v>
      </c>
      <c r="O50" s="182">
        <f>IF(ISNUMBER('実質公債費比率（分子）の構造'!O$53),'実質公債費比率（分子）の構造'!O$53,NA())</f>
        <v>805</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19744</v>
      </c>
      <c r="E56" s="181"/>
      <c r="F56" s="181"/>
      <c r="G56" s="181">
        <f>'将来負担比率（分子）の構造'!J$52</f>
        <v>19705</v>
      </c>
      <c r="H56" s="181"/>
      <c r="I56" s="181"/>
      <c r="J56" s="181">
        <f>'将来負担比率（分子）の構造'!K$52</f>
        <v>19224</v>
      </c>
      <c r="K56" s="181"/>
      <c r="L56" s="181"/>
      <c r="M56" s="181">
        <f>'将来負担比率（分子）の構造'!L$52</f>
        <v>18507</v>
      </c>
      <c r="N56" s="181"/>
      <c r="O56" s="181"/>
      <c r="P56" s="181">
        <f>'将来負担比率（分子）の構造'!M$52</f>
        <v>17704</v>
      </c>
    </row>
    <row r="57" spans="1:16" x14ac:dyDescent="0.15">
      <c r="A57" s="181" t="s">
        <v>41</v>
      </c>
      <c r="B57" s="181"/>
      <c r="C57" s="181"/>
      <c r="D57" s="181">
        <f>'将来負担比率（分子）の構造'!I$51</f>
        <v>445</v>
      </c>
      <c r="E57" s="181"/>
      <c r="F57" s="181"/>
      <c r="G57" s="181">
        <f>'将来負担比率（分子）の構造'!J$51</f>
        <v>419</v>
      </c>
      <c r="H57" s="181"/>
      <c r="I57" s="181"/>
      <c r="J57" s="181">
        <f>'将来負担比率（分子）の構造'!K$51</f>
        <v>379</v>
      </c>
      <c r="K57" s="181"/>
      <c r="L57" s="181"/>
      <c r="M57" s="181">
        <f>'将来負担比率（分子）の構造'!L$51</f>
        <v>347</v>
      </c>
      <c r="N57" s="181"/>
      <c r="O57" s="181"/>
      <c r="P57" s="181">
        <f>'将来負担比率（分子）の構造'!M$51</f>
        <v>331</v>
      </c>
    </row>
    <row r="58" spans="1:16" x14ac:dyDescent="0.15">
      <c r="A58" s="181" t="s">
        <v>40</v>
      </c>
      <c r="B58" s="181"/>
      <c r="C58" s="181"/>
      <c r="D58" s="181">
        <f>'将来負担比率（分子）の構造'!I$50</f>
        <v>897</v>
      </c>
      <c r="E58" s="181"/>
      <c r="F58" s="181"/>
      <c r="G58" s="181">
        <f>'将来負担比率（分子）の構造'!J$50</f>
        <v>939</v>
      </c>
      <c r="H58" s="181"/>
      <c r="I58" s="181"/>
      <c r="J58" s="181">
        <f>'将来負担比率（分子）の構造'!K$50</f>
        <v>874</v>
      </c>
      <c r="K58" s="181"/>
      <c r="L58" s="181"/>
      <c r="M58" s="181">
        <f>'将来負担比率（分子）の構造'!L$50</f>
        <v>1140</v>
      </c>
      <c r="N58" s="181"/>
      <c r="O58" s="181"/>
      <c r="P58" s="181">
        <f>'将来負担比率（分子）の構造'!M$50</f>
        <v>2042</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2525</v>
      </c>
      <c r="C62" s="181"/>
      <c r="D62" s="181"/>
      <c r="E62" s="181">
        <f>'将来負担比率（分子）の構造'!J$45</f>
        <v>2352</v>
      </c>
      <c r="F62" s="181"/>
      <c r="G62" s="181"/>
      <c r="H62" s="181">
        <f>'将来負担比率（分子）の構造'!K$45</f>
        <v>1943</v>
      </c>
      <c r="I62" s="181"/>
      <c r="J62" s="181"/>
      <c r="K62" s="181">
        <f>'将来負担比率（分子）の構造'!L$45</f>
        <v>1600</v>
      </c>
      <c r="L62" s="181"/>
      <c r="M62" s="181"/>
      <c r="N62" s="181">
        <f>'将来負担比率（分子）の構造'!M$45</f>
        <v>1486</v>
      </c>
      <c r="O62" s="181"/>
      <c r="P62" s="181"/>
    </row>
    <row r="63" spans="1:16" x14ac:dyDescent="0.15">
      <c r="A63" s="181" t="s">
        <v>33</v>
      </c>
      <c r="B63" s="181">
        <f>'将来負担比率（分子）の構造'!I$44</f>
        <v>977</v>
      </c>
      <c r="C63" s="181"/>
      <c r="D63" s="181"/>
      <c r="E63" s="181">
        <f>'将来負担比率（分子）の構造'!J$44</f>
        <v>895</v>
      </c>
      <c r="F63" s="181"/>
      <c r="G63" s="181"/>
      <c r="H63" s="181">
        <f>'将来負担比率（分子）の構造'!K$44</f>
        <v>808</v>
      </c>
      <c r="I63" s="181"/>
      <c r="J63" s="181"/>
      <c r="K63" s="181">
        <f>'将来負担比率（分子）の構造'!L$44</f>
        <v>700</v>
      </c>
      <c r="L63" s="181"/>
      <c r="M63" s="181"/>
      <c r="N63" s="181">
        <f>'将来負担比率（分子）の構造'!M$44</f>
        <v>573</v>
      </c>
      <c r="O63" s="181"/>
      <c r="P63" s="181"/>
    </row>
    <row r="64" spans="1:16" x14ac:dyDescent="0.15">
      <c r="A64" s="181" t="s">
        <v>32</v>
      </c>
      <c r="B64" s="181">
        <f>'将来負担比率（分子）の構造'!I$43</f>
        <v>12709</v>
      </c>
      <c r="C64" s="181"/>
      <c r="D64" s="181"/>
      <c r="E64" s="181">
        <f>'将来負担比率（分子）の構造'!J$43</f>
        <v>11749</v>
      </c>
      <c r="F64" s="181"/>
      <c r="G64" s="181"/>
      <c r="H64" s="181">
        <f>'将来負担比率（分子）の構造'!K$43</f>
        <v>10849</v>
      </c>
      <c r="I64" s="181"/>
      <c r="J64" s="181"/>
      <c r="K64" s="181">
        <f>'将来負担比率（分子）の構造'!L$43</f>
        <v>9902</v>
      </c>
      <c r="L64" s="181"/>
      <c r="M64" s="181"/>
      <c r="N64" s="181">
        <f>'将来負担比率（分子）の構造'!M$43</f>
        <v>9226</v>
      </c>
      <c r="O64" s="181"/>
      <c r="P64" s="181"/>
    </row>
    <row r="65" spans="1:16" x14ac:dyDescent="0.15">
      <c r="A65" s="181" t="s">
        <v>31</v>
      </c>
      <c r="B65" s="181">
        <f>'将来負担比率（分子）の構造'!I$42</f>
        <v>275</v>
      </c>
      <c r="C65" s="181"/>
      <c r="D65" s="181"/>
      <c r="E65" s="181">
        <f>'将来負担比率（分子）の構造'!J$42</f>
        <v>330</v>
      </c>
      <c r="F65" s="181"/>
      <c r="G65" s="181"/>
      <c r="H65" s="181">
        <f>'将来負担比率（分子）の構造'!K$42</f>
        <v>353</v>
      </c>
      <c r="I65" s="181"/>
      <c r="J65" s="181"/>
      <c r="K65" s="181">
        <f>'将来負担比率（分子）の構造'!L$42</f>
        <v>338</v>
      </c>
      <c r="L65" s="181"/>
      <c r="M65" s="181"/>
      <c r="N65" s="181">
        <f>'将来負担比率（分子）の構造'!M$42</f>
        <v>316</v>
      </c>
      <c r="O65" s="181"/>
      <c r="P65" s="181"/>
    </row>
    <row r="66" spans="1:16" x14ac:dyDescent="0.15">
      <c r="A66" s="181" t="s">
        <v>30</v>
      </c>
      <c r="B66" s="181">
        <f>'将来負担比率（分子）の構造'!I$41</f>
        <v>16452</v>
      </c>
      <c r="C66" s="181"/>
      <c r="D66" s="181"/>
      <c r="E66" s="181">
        <f>'将来負担比率（分子）の構造'!J$41</f>
        <v>16082</v>
      </c>
      <c r="F66" s="181"/>
      <c r="G66" s="181"/>
      <c r="H66" s="181">
        <f>'将来負担比率（分子）の構造'!K$41</f>
        <v>15674</v>
      </c>
      <c r="I66" s="181"/>
      <c r="J66" s="181"/>
      <c r="K66" s="181">
        <f>'将来負担比率（分子）の構造'!L$41</f>
        <v>15195</v>
      </c>
      <c r="L66" s="181"/>
      <c r="M66" s="181"/>
      <c r="N66" s="181">
        <f>'将来負担比率（分子）の構造'!M$41</f>
        <v>14371</v>
      </c>
      <c r="O66" s="181"/>
      <c r="P66" s="181"/>
    </row>
    <row r="67" spans="1:16" x14ac:dyDescent="0.15">
      <c r="A67" s="181" t="s">
        <v>74</v>
      </c>
      <c r="B67" s="181" t="e">
        <f>NA()</f>
        <v>#N/A</v>
      </c>
      <c r="C67" s="181">
        <f>IF(ISNUMBER('将来負担比率（分子）の構造'!I$53), IF('将来負担比率（分子）の構造'!I$53 &lt; 0, 0, '将来負担比率（分子）の構造'!I$53), NA())</f>
        <v>11851</v>
      </c>
      <c r="D67" s="181" t="e">
        <f>NA()</f>
        <v>#N/A</v>
      </c>
      <c r="E67" s="181" t="e">
        <f>NA()</f>
        <v>#N/A</v>
      </c>
      <c r="F67" s="181">
        <f>IF(ISNUMBER('将来負担比率（分子）の構造'!J$53), IF('将来負担比率（分子）の構造'!J$53 &lt; 0, 0, '将来負担比率（分子）の構造'!J$53), NA())</f>
        <v>10344</v>
      </c>
      <c r="G67" s="181" t="e">
        <f>NA()</f>
        <v>#N/A</v>
      </c>
      <c r="H67" s="181" t="e">
        <f>NA()</f>
        <v>#N/A</v>
      </c>
      <c r="I67" s="181">
        <f>IF(ISNUMBER('将来負担比率（分子）の構造'!K$53), IF('将来負担比率（分子）の構造'!K$53 &lt; 0, 0, '将来負担比率（分子）の構造'!K$53), NA())</f>
        <v>9150</v>
      </c>
      <c r="J67" s="181" t="e">
        <f>NA()</f>
        <v>#N/A</v>
      </c>
      <c r="K67" s="181" t="e">
        <f>NA()</f>
        <v>#N/A</v>
      </c>
      <c r="L67" s="181">
        <f>IF(ISNUMBER('将来負担比率（分子）の構造'!L$53), IF('将来負担比率（分子）の構造'!L$53 &lt; 0, 0, '将来負担比率（分子）の構造'!L$53), NA())</f>
        <v>7741</v>
      </c>
      <c r="M67" s="181" t="e">
        <f>NA()</f>
        <v>#N/A</v>
      </c>
      <c r="N67" s="181" t="e">
        <f>NA()</f>
        <v>#N/A</v>
      </c>
      <c r="O67" s="181">
        <f>IF(ISNUMBER('将来負担比率（分子）の構造'!M$53), IF('将来負担比率（分子）の構造'!M$53 &lt; 0, 0, '将来負担比率（分子）の構造'!M$53), NA())</f>
        <v>5895</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839</v>
      </c>
      <c r="C72" s="185">
        <f>基金残高に係る経年分析!G55</f>
        <v>995</v>
      </c>
      <c r="D72" s="185">
        <f>基金残高に係る経年分析!H55</f>
        <v>1346</v>
      </c>
    </row>
    <row r="73" spans="1:16" x14ac:dyDescent="0.15">
      <c r="A73" s="184" t="s">
        <v>77</v>
      </c>
      <c r="B73" s="185">
        <f>基金残高に係る経年分析!F56</f>
        <v>1</v>
      </c>
      <c r="C73" s="185">
        <f>基金残高に係る経年分析!G56</f>
        <v>1</v>
      </c>
      <c r="D73" s="185">
        <f>基金残高に係る経年分析!H56</f>
        <v>1</v>
      </c>
    </row>
    <row r="74" spans="1:16" x14ac:dyDescent="0.15">
      <c r="A74" s="184" t="s">
        <v>78</v>
      </c>
      <c r="B74" s="185">
        <f>基金残高に係る経年分析!F57</f>
        <v>1178</v>
      </c>
      <c r="C74" s="185">
        <f>基金残高に係る経年分析!G57</f>
        <v>1163</v>
      </c>
      <c r="D74" s="185">
        <f>基金残高に係る経年分析!H57</f>
        <v>1232</v>
      </c>
    </row>
  </sheetData>
  <sheetProtection algorithmName="SHA-512" hashValue="7a/0tAD+EERKWcmfW1axvNtRSPXn9MQhHfTChTza+zLrmbzFKtU/2YhbPw0KAXzL3gwpZOW0r0qMHGepdBQRJQ==" saltValue="mwFIPGH9mR7Ic9bXBf5i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211</v>
      </c>
      <c r="DI1" s="798"/>
      <c r="DJ1" s="798"/>
      <c r="DK1" s="798"/>
      <c r="DL1" s="798"/>
      <c r="DM1" s="798"/>
      <c r="DN1" s="799"/>
      <c r="DO1" s="226"/>
      <c r="DP1" s="797" t="s">
        <v>212</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214</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215</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216</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217</v>
      </c>
      <c r="S4" s="740"/>
      <c r="T4" s="740"/>
      <c r="U4" s="740"/>
      <c r="V4" s="740"/>
      <c r="W4" s="740"/>
      <c r="X4" s="740"/>
      <c r="Y4" s="741"/>
      <c r="Z4" s="739" t="s">
        <v>218</v>
      </c>
      <c r="AA4" s="740"/>
      <c r="AB4" s="740"/>
      <c r="AC4" s="741"/>
      <c r="AD4" s="739" t="s">
        <v>219</v>
      </c>
      <c r="AE4" s="740"/>
      <c r="AF4" s="740"/>
      <c r="AG4" s="740"/>
      <c r="AH4" s="740"/>
      <c r="AI4" s="740"/>
      <c r="AJ4" s="740"/>
      <c r="AK4" s="741"/>
      <c r="AL4" s="739" t="s">
        <v>218</v>
      </c>
      <c r="AM4" s="740"/>
      <c r="AN4" s="740"/>
      <c r="AO4" s="741"/>
      <c r="AP4" s="800" t="s">
        <v>220</v>
      </c>
      <c r="AQ4" s="800"/>
      <c r="AR4" s="800"/>
      <c r="AS4" s="800"/>
      <c r="AT4" s="800"/>
      <c r="AU4" s="800"/>
      <c r="AV4" s="800"/>
      <c r="AW4" s="800"/>
      <c r="AX4" s="800"/>
      <c r="AY4" s="800"/>
      <c r="AZ4" s="800"/>
      <c r="BA4" s="800"/>
      <c r="BB4" s="800"/>
      <c r="BC4" s="800"/>
      <c r="BD4" s="800"/>
      <c r="BE4" s="800"/>
      <c r="BF4" s="800"/>
      <c r="BG4" s="800" t="s">
        <v>221</v>
      </c>
      <c r="BH4" s="800"/>
      <c r="BI4" s="800"/>
      <c r="BJ4" s="800"/>
      <c r="BK4" s="800"/>
      <c r="BL4" s="800"/>
      <c r="BM4" s="800"/>
      <c r="BN4" s="800"/>
      <c r="BO4" s="800" t="s">
        <v>218</v>
      </c>
      <c r="BP4" s="800"/>
      <c r="BQ4" s="800"/>
      <c r="BR4" s="800"/>
      <c r="BS4" s="800" t="s">
        <v>222</v>
      </c>
      <c r="BT4" s="800"/>
      <c r="BU4" s="800"/>
      <c r="BV4" s="800"/>
      <c r="BW4" s="800"/>
      <c r="BX4" s="800"/>
      <c r="BY4" s="800"/>
      <c r="BZ4" s="800"/>
      <c r="CA4" s="800"/>
      <c r="CB4" s="800"/>
      <c r="CD4" s="782" t="s">
        <v>223</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4" t="s">
        <v>224</v>
      </c>
      <c r="C5" s="745"/>
      <c r="D5" s="745"/>
      <c r="E5" s="745"/>
      <c r="F5" s="745"/>
      <c r="G5" s="745"/>
      <c r="H5" s="745"/>
      <c r="I5" s="745"/>
      <c r="J5" s="745"/>
      <c r="K5" s="745"/>
      <c r="L5" s="745"/>
      <c r="M5" s="745"/>
      <c r="N5" s="745"/>
      <c r="O5" s="745"/>
      <c r="P5" s="745"/>
      <c r="Q5" s="746"/>
      <c r="R5" s="733">
        <v>3311009</v>
      </c>
      <c r="S5" s="734"/>
      <c r="T5" s="734"/>
      <c r="U5" s="734"/>
      <c r="V5" s="734"/>
      <c r="W5" s="734"/>
      <c r="X5" s="734"/>
      <c r="Y5" s="777"/>
      <c r="Z5" s="795">
        <v>21.4</v>
      </c>
      <c r="AA5" s="795"/>
      <c r="AB5" s="795"/>
      <c r="AC5" s="795"/>
      <c r="AD5" s="796">
        <v>3311009</v>
      </c>
      <c r="AE5" s="796"/>
      <c r="AF5" s="796"/>
      <c r="AG5" s="796"/>
      <c r="AH5" s="796"/>
      <c r="AI5" s="796"/>
      <c r="AJ5" s="796"/>
      <c r="AK5" s="796"/>
      <c r="AL5" s="778">
        <v>33.5</v>
      </c>
      <c r="AM5" s="749"/>
      <c r="AN5" s="749"/>
      <c r="AO5" s="779"/>
      <c r="AP5" s="744" t="s">
        <v>225</v>
      </c>
      <c r="AQ5" s="745"/>
      <c r="AR5" s="745"/>
      <c r="AS5" s="745"/>
      <c r="AT5" s="745"/>
      <c r="AU5" s="745"/>
      <c r="AV5" s="745"/>
      <c r="AW5" s="745"/>
      <c r="AX5" s="745"/>
      <c r="AY5" s="745"/>
      <c r="AZ5" s="745"/>
      <c r="BA5" s="745"/>
      <c r="BB5" s="745"/>
      <c r="BC5" s="745"/>
      <c r="BD5" s="745"/>
      <c r="BE5" s="745"/>
      <c r="BF5" s="746"/>
      <c r="BG5" s="678">
        <v>3277149</v>
      </c>
      <c r="BH5" s="679"/>
      <c r="BI5" s="679"/>
      <c r="BJ5" s="679"/>
      <c r="BK5" s="679"/>
      <c r="BL5" s="679"/>
      <c r="BM5" s="679"/>
      <c r="BN5" s="680"/>
      <c r="BO5" s="715">
        <v>99</v>
      </c>
      <c r="BP5" s="715"/>
      <c r="BQ5" s="715"/>
      <c r="BR5" s="715"/>
      <c r="BS5" s="716">
        <v>37538</v>
      </c>
      <c r="BT5" s="716"/>
      <c r="BU5" s="716"/>
      <c r="BV5" s="716"/>
      <c r="BW5" s="716"/>
      <c r="BX5" s="716"/>
      <c r="BY5" s="716"/>
      <c r="BZ5" s="716"/>
      <c r="CA5" s="716"/>
      <c r="CB5" s="775"/>
      <c r="CD5" s="782" t="s">
        <v>220</v>
      </c>
      <c r="CE5" s="783"/>
      <c r="CF5" s="783"/>
      <c r="CG5" s="783"/>
      <c r="CH5" s="783"/>
      <c r="CI5" s="783"/>
      <c r="CJ5" s="783"/>
      <c r="CK5" s="783"/>
      <c r="CL5" s="783"/>
      <c r="CM5" s="783"/>
      <c r="CN5" s="783"/>
      <c r="CO5" s="783"/>
      <c r="CP5" s="783"/>
      <c r="CQ5" s="784"/>
      <c r="CR5" s="782" t="s">
        <v>226</v>
      </c>
      <c r="CS5" s="783"/>
      <c r="CT5" s="783"/>
      <c r="CU5" s="783"/>
      <c r="CV5" s="783"/>
      <c r="CW5" s="783"/>
      <c r="CX5" s="783"/>
      <c r="CY5" s="784"/>
      <c r="CZ5" s="782" t="s">
        <v>218</v>
      </c>
      <c r="DA5" s="783"/>
      <c r="DB5" s="783"/>
      <c r="DC5" s="784"/>
      <c r="DD5" s="782" t="s">
        <v>227</v>
      </c>
      <c r="DE5" s="783"/>
      <c r="DF5" s="783"/>
      <c r="DG5" s="783"/>
      <c r="DH5" s="783"/>
      <c r="DI5" s="783"/>
      <c r="DJ5" s="783"/>
      <c r="DK5" s="783"/>
      <c r="DL5" s="783"/>
      <c r="DM5" s="783"/>
      <c r="DN5" s="783"/>
      <c r="DO5" s="783"/>
      <c r="DP5" s="784"/>
      <c r="DQ5" s="782" t="s">
        <v>228</v>
      </c>
      <c r="DR5" s="783"/>
      <c r="DS5" s="783"/>
      <c r="DT5" s="783"/>
      <c r="DU5" s="783"/>
      <c r="DV5" s="783"/>
      <c r="DW5" s="783"/>
      <c r="DX5" s="783"/>
      <c r="DY5" s="783"/>
      <c r="DZ5" s="783"/>
      <c r="EA5" s="783"/>
      <c r="EB5" s="783"/>
      <c r="EC5" s="784"/>
    </row>
    <row r="6" spans="2:143" ht="11.25" customHeight="1" x14ac:dyDescent="0.15">
      <c r="B6" s="675" t="s">
        <v>229</v>
      </c>
      <c r="C6" s="676"/>
      <c r="D6" s="676"/>
      <c r="E6" s="676"/>
      <c r="F6" s="676"/>
      <c r="G6" s="676"/>
      <c r="H6" s="676"/>
      <c r="I6" s="676"/>
      <c r="J6" s="676"/>
      <c r="K6" s="676"/>
      <c r="L6" s="676"/>
      <c r="M6" s="676"/>
      <c r="N6" s="676"/>
      <c r="O6" s="676"/>
      <c r="P6" s="676"/>
      <c r="Q6" s="677"/>
      <c r="R6" s="678">
        <v>189069</v>
      </c>
      <c r="S6" s="679"/>
      <c r="T6" s="679"/>
      <c r="U6" s="679"/>
      <c r="V6" s="679"/>
      <c r="W6" s="679"/>
      <c r="X6" s="679"/>
      <c r="Y6" s="680"/>
      <c r="Z6" s="715">
        <v>1.2</v>
      </c>
      <c r="AA6" s="715"/>
      <c r="AB6" s="715"/>
      <c r="AC6" s="715"/>
      <c r="AD6" s="716">
        <v>189069</v>
      </c>
      <c r="AE6" s="716"/>
      <c r="AF6" s="716"/>
      <c r="AG6" s="716"/>
      <c r="AH6" s="716"/>
      <c r="AI6" s="716"/>
      <c r="AJ6" s="716"/>
      <c r="AK6" s="716"/>
      <c r="AL6" s="681">
        <v>1.9</v>
      </c>
      <c r="AM6" s="682"/>
      <c r="AN6" s="682"/>
      <c r="AO6" s="717"/>
      <c r="AP6" s="675" t="s">
        <v>230</v>
      </c>
      <c r="AQ6" s="676"/>
      <c r="AR6" s="676"/>
      <c r="AS6" s="676"/>
      <c r="AT6" s="676"/>
      <c r="AU6" s="676"/>
      <c r="AV6" s="676"/>
      <c r="AW6" s="676"/>
      <c r="AX6" s="676"/>
      <c r="AY6" s="676"/>
      <c r="AZ6" s="676"/>
      <c r="BA6" s="676"/>
      <c r="BB6" s="676"/>
      <c r="BC6" s="676"/>
      <c r="BD6" s="676"/>
      <c r="BE6" s="676"/>
      <c r="BF6" s="677"/>
      <c r="BG6" s="678">
        <v>3277149</v>
      </c>
      <c r="BH6" s="679"/>
      <c r="BI6" s="679"/>
      <c r="BJ6" s="679"/>
      <c r="BK6" s="679"/>
      <c r="BL6" s="679"/>
      <c r="BM6" s="679"/>
      <c r="BN6" s="680"/>
      <c r="BO6" s="715">
        <v>99</v>
      </c>
      <c r="BP6" s="715"/>
      <c r="BQ6" s="715"/>
      <c r="BR6" s="715"/>
      <c r="BS6" s="716">
        <v>37538</v>
      </c>
      <c r="BT6" s="716"/>
      <c r="BU6" s="716"/>
      <c r="BV6" s="716"/>
      <c r="BW6" s="716"/>
      <c r="BX6" s="716"/>
      <c r="BY6" s="716"/>
      <c r="BZ6" s="716"/>
      <c r="CA6" s="716"/>
      <c r="CB6" s="775"/>
      <c r="CD6" s="736" t="s">
        <v>231</v>
      </c>
      <c r="CE6" s="737"/>
      <c r="CF6" s="737"/>
      <c r="CG6" s="737"/>
      <c r="CH6" s="737"/>
      <c r="CI6" s="737"/>
      <c r="CJ6" s="737"/>
      <c r="CK6" s="737"/>
      <c r="CL6" s="737"/>
      <c r="CM6" s="737"/>
      <c r="CN6" s="737"/>
      <c r="CO6" s="737"/>
      <c r="CP6" s="737"/>
      <c r="CQ6" s="738"/>
      <c r="CR6" s="678">
        <v>171599</v>
      </c>
      <c r="CS6" s="679"/>
      <c r="CT6" s="679"/>
      <c r="CU6" s="679"/>
      <c r="CV6" s="679"/>
      <c r="CW6" s="679"/>
      <c r="CX6" s="679"/>
      <c r="CY6" s="680"/>
      <c r="CZ6" s="778">
        <v>1.1000000000000001</v>
      </c>
      <c r="DA6" s="749"/>
      <c r="DB6" s="749"/>
      <c r="DC6" s="781"/>
      <c r="DD6" s="684" t="s">
        <v>182</v>
      </c>
      <c r="DE6" s="679"/>
      <c r="DF6" s="679"/>
      <c r="DG6" s="679"/>
      <c r="DH6" s="679"/>
      <c r="DI6" s="679"/>
      <c r="DJ6" s="679"/>
      <c r="DK6" s="679"/>
      <c r="DL6" s="679"/>
      <c r="DM6" s="679"/>
      <c r="DN6" s="679"/>
      <c r="DO6" s="679"/>
      <c r="DP6" s="680"/>
      <c r="DQ6" s="684">
        <v>171599</v>
      </c>
      <c r="DR6" s="679"/>
      <c r="DS6" s="679"/>
      <c r="DT6" s="679"/>
      <c r="DU6" s="679"/>
      <c r="DV6" s="679"/>
      <c r="DW6" s="679"/>
      <c r="DX6" s="679"/>
      <c r="DY6" s="679"/>
      <c r="DZ6" s="679"/>
      <c r="EA6" s="679"/>
      <c r="EB6" s="679"/>
      <c r="EC6" s="722"/>
    </row>
    <row r="7" spans="2:143" ht="11.25" customHeight="1" x14ac:dyDescent="0.15">
      <c r="B7" s="675" t="s">
        <v>232</v>
      </c>
      <c r="C7" s="676"/>
      <c r="D7" s="676"/>
      <c r="E7" s="676"/>
      <c r="F7" s="676"/>
      <c r="G7" s="676"/>
      <c r="H7" s="676"/>
      <c r="I7" s="676"/>
      <c r="J7" s="676"/>
      <c r="K7" s="676"/>
      <c r="L7" s="676"/>
      <c r="M7" s="676"/>
      <c r="N7" s="676"/>
      <c r="O7" s="676"/>
      <c r="P7" s="676"/>
      <c r="Q7" s="677"/>
      <c r="R7" s="678">
        <v>1786</v>
      </c>
      <c r="S7" s="679"/>
      <c r="T7" s="679"/>
      <c r="U7" s="679"/>
      <c r="V7" s="679"/>
      <c r="W7" s="679"/>
      <c r="X7" s="679"/>
      <c r="Y7" s="680"/>
      <c r="Z7" s="715">
        <v>0</v>
      </c>
      <c r="AA7" s="715"/>
      <c r="AB7" s="715"/>
      <c r="AC7" s="715"/>
      <c r="AD7" s="716">
        <v>1786</v>
      </c>
      <c r="AE7" s="716"/>
      <c r="AF7" s="716"/>
      <c r="AG7" s="716"/>
      <c r="AH7" s="716"/>
      <c r="AI7" s="716"/>
      <c r="AJ7" s="716"/>
      <c r="AK7" s="716"/>
      <c r="AL7" s="681">
        <v>0</v>
      </c>
      <c r="AM7" s="682"/>
      <c r="AN7" s="682"/>
      <c r="AO7" s="717"/>
      <c r="AP7" s="675" t="s">
        <v>233</v>
      </c>
      <c r="AQ7" s="676"/>
      <c r="AR7" s="676"/>
      <c r="AS7" s="676"/>
      <c r="AT7" s="676"/>
      <c r="AU7" s="676"/>
      <c r="AV7" s="676"/>
      <c r="AW7" s="676"/>
      <c r="AX7" s="676"/>
      <c r="AY7" s="676"/>
      <c r="AZ7" s="676"/>
      <c r="BA7" s="676"/>
      <c r="BB7" s="676"/>
      <c r="BC7" s="676"/>
      <c r="BD7" s="676"/>
      <c r="BE7" s="676"/>
      <c r="BF7" s="677"/>
      <c r="BG7" s="678">
        <v>1010724</v>
      </c>
      <c r="BH7" s="679"/>
      <c r="BI7" s="679"/>
      <c r="BJ7" s="679"/>
      <c r="BK7" s="679"/>
      <c r="BL7" s="679"/>
      <c r="BM7" s="679"/>
      <c r="BN7" s="680"/>
      <c r="BO7" s="715">
        <v>30.5</v>
      </c>
      <c r="BP7" s="715"/>
      <c r="BQ7" s="715"/>
      <c r="BR7" s="715"/>
      <c r="BS7" s="716">
        <v>37538</v>
      </c>
      <c r="BT7" s="716"/>
      <c r="BU7" s="716"/>
      <c r="BV7" s="716"/>
      <c r="BW7" s="716"/>
      <c r="BX7" s="716"/>
      <c r="BY7" s="716"/>
      <c r="BZ7" s="716"/>
      <c r="CA7" s="716"/>
      <c r="CB7" s="775"/>
      <c r="CD7" s="711" t="s">
        <v>234</v>
      </c>
      <c r="CE7" s="712"/>
      <c r="CF7" s="712"/>
      <c r="CG7" s="712"/>
      <c r="CH7" s="712"/>
      <c r="CI7" s="712"/>
      <c r="CJ7" s="712"/>
      <c r="CK7" s="712"/>
      <c r="CL7" s="712"/>
      <c r="CM7" s="712"/>
      <c r="CN7" s="712"/>
      <c r="CO7" s="712"/>
      <c r="CP7" s="712"/>
      <c r="CQ7" s="713"/>
      <c r="CR7" s="678">
        <v>2115997</v>
      </c>
      <c r="CS7" s="679"/>
      <c r="CT7" s="679"/>
      <c r="CU7" s="679"/>
      <c r="CV7" s="679"/>
      <c r="CW7" s="679"/>
      <c r="CX7" s="679"/>
      <c r="CY7" s="680"/>
      <c r="CZ7" s="715">
        <v>14</v>
      </c>
      <c r="DA7" s="715"/>
      <c r="DB7" s="715"/>
      <c r="DC7" s="715"/>
      <c r="DD7" s="684">
        <v>48430</v>
      </c>
      <c r="DE7" s="679"/>
      <c r="DF7" s="679"/>
      <c r="DG7" s="679"/>
      <c r="DH7" s="679"/>
      <c r="DI7" s="679"/>
      <c r="DJ7" s="679"/>
      <c r="DK7" s="679"/>
      <c r="DL7" s="679"/>
      <c r="DM7" s="679"/>
      <c r="DN7" s="679"/>
      <c r="DO7" s="679"/>
      <c r="DP7" s="680"/>
      <c r="DQ7" s="684">
        <v>1826074</v>
      </c>
      <c r="DR7" s="679"/>
      <c r="DS7" s="679"/>
      <c r="DT7" s="679"/>
      <c r="DU7" s="679"/>
      <c r="DV7" s="679"/>
      <c r="DW7" s="679"/>
      <c r="DX7" s="679"/>
      <c r="DY7" s="679"/>
      <c r="DZ7" s="679"/>
      <c r="EA7" s="679"/>
      <c r="EB7" s="679"/>
      <c r="EC7" s="722"/>
    </row>
    <row r="8" spans="2:143" ht="11.25" customHeight="1" x14ac:dyDescent="0.15">
      <c r="B8" s="675" t="s">
        <v>235</v>
      </c>
      <c r="C8" s="676"/>
      <c r="D8" s="676"/>
      <c r="E8" s="676"/>
      <c r="F8" s="676"/>
      <c r="G8" s="676"/>
      <c r="H8" s="676"/>
      <c r="I8" s="676"/>
      <c r="J8" s="676"/>
      <c r="K8" s="676"/>
      <c r="L8" s="676"/>
      <c r="M8" s="676"/>
      <c r="N8" s="676"/>
      <c r="O8" s="676"/>
      <c r="P8" s="676"/>
      <c r="Q8" s="677"/>
      <c r="R8" s="678">
        <v>4675</v>
      </c>
      <c r="S8" s="679"/>
      <c r="T8" s="679"/>
      <c r="U8" s="679"/>
      <c r="V8" s="679"/>
      <c r="W8" s="679"/>
      <c r="X8" s="679"/>
      <c r="Y8" s="680"/>
      <c r="Z8" s="715">
        <v>0</v>
      </c>
      <c r="AA8" s="715"/>
      <c r="AB8" s="715"/>
      <c r="AC8" s="715"/>
      <c r="AD8" s="716">
        <v>4675</v>
      </c>
      <c r="AE8" s="716"/>
      <c r="AF8" s="716"/>
      <c r="AG8" s="716"/>
      <c r="AH8" s="716"/>
      <c r="AI8" s="716"/>
      <c r="AJ8" s="716"/>
      <c r="AK8" s="716"/>
      <c r="AL8" s="681">
        <v>0</v>
      </c>
      <c r="AM8" s="682"/>
      <c r="AN8" s="682"/>
      <c r="AO8" s="717"/>
      <c r="AP8" s="675" t="s">
        <v>236</v>
      </c>
      <c r="AQ8" s="676"/>
      <c r="AR8" s="676"/>
      <c r="AS8" s="676"/>
      <c r="AT8" s="676"/>
      <c r="AU8" s="676"/>
      <c r="AV8" s="676"/>
      <c r="AW8" s="676"/>
      <c r="AX8" s="676"/>
      <c r="AY8" s="676"/>
      <c r="AZ8" s="676"/>
      <c r="BA8" s="676"/>
      <c r="BB8" s="676"/>
      <c r="BC8" s="676"/>
      <c r="BD8" s="676"/>
      <c r="BE8" s="676"/>
      <c r="BF8" s="677"/>
      <c r="BG8" s="678">
        <v>42033</v>
      </c>
      <c r="BH8" s="679"/>
      <c r="BI8" s="679"/>
      <c r="BJ8" s="679"/>
      <c r="BK8" s="679"/>
      <c r="BL8" s="679"/>
      <c r="BM8" s="679"/>
      <c r="BN8" s="680"/>
      <c r="BO8" s="715">
        <v>1.3</v>
      </c>
      <c r="BP8" s="715"/>
      <c r="BQ8" s="715"/>
      <c r="BR8" s="715"/>
      <c r="BS8" s="684" t="s">
        <v>182</v>
      </c>
      <c r="BT8" s="679"/>
      <c r="BU8" s="679"/>
      <c r="BV8" s="679"/>
      <c r="BW8" s="679"/>
      <c r="BX8" s="679"/>
      <c r="BY8" s="679"/>
      <c r="BZ8" s="679"/>
      <c r="CA8" s="679"/>
      <c r="CB8" s="722"/>
      <c r="CD8" s="711" t="s">
        <v>237</v>
      </c>
      <c r="CE8" s="712"/>
      <c r="CF8" s="712"/>
      <c r="CG8" s="712"/>
      <c r="CH8" s="712"/>
      <c r="CI8" s="712"/>
      <c r="CJ8" s="712"/>
      <c r="CK8" s="712"/>
      <c r="CL8" s="712"/>
      <c r="CM8" s="712"/>
      <c r="CN8" s="712"/>
      <c r="CO8" s="712"/>
      <c r="CP8" s="712"/>
      <c r="CQ8" s="713"/>
      <c r="CR8" s="678">
        <v>5237640</v>
      </c>
      <c r="CS8" s="679"/>
      <c r="CT8" s="679"/>
      <c r="CU8" s="679"/>
      <c r="CV8" s="679"/>
      <c r="CW8" s="679"/>
      <c r="CX8" s="679"/>
      <c r="CY8" s="680"/>
      <c r="CZ8" s="715">
        <v>34.700000000000003</v>
      </c>
      <c r="DA8" s="715"/>
      <c r="DB8" s="715"/>
      <c r="DC8" s="715"/>
      <c r="DD8" s="684">
        <v>1134</v>
      </c>
      <c r="DE8" s="679"/>
      <c r="DF8" s="679"/>
      <c r="DG8" s="679"/>
      <c r="DH8" s="679"/>
      <c r="DI8" s="679"/>
      <c r="DJ8" s="679"/>
      <c r="DK8" s="679"/>
      <c r="DL8" s="679"/>
      <c r="DM8" s="679"/>
      <c r="DN8" s="679"/>
      <c r="DO8" s="679"/>
      <c r="DP8" s="680"/>
      <c r="DQ8" s="684">
        <v>3039288</v>
      </c>
      <c r="DR8" s="679"/>
      <c r="DS8" s="679"/>
      <c r="DT8" s="679"/>
      <c r="DU8" s="679"/>
      <c r="DV8" s="679"/>
      <c r="DW8" s="679"/>
      <c r="DX8" s="679"/>
      <c r="DY8" s="679"/>
      <c r="DZ8" s="679"/>
      <c r="EA8" s="679"/>
      <c r="EB8" s="679"/>
      <c r="EC8" s="722"/>
    </row>
    <row r="9" spans="2:143" ht="11.25" customHeight="1" x14ac:dyDescent="0.15">
      <c r="B9" s="675" t="s">
        <v>238</v>
      </c>
      <c r="C9" s="676"/>
      <c r="D9" s="676"/>
      <c r="E9" s="676"/>
      <c r="F9" s="676"/>
      <c r="G9" s="676"/>
      <c r="H9" s="676"/>
      <c r="I9" s="676"/>
      <c r="J9" s="676"/>
      <c r="K9" s="676"/>
      <c r="L9" s="676"/>
      <c r="M9" s="676"/>
      <c r="N9" s="676"/>
      <c r="O9" s="676"/>
      <c r="P9" s="676"/>
      <c r="Q9" s="677"/>
      <c r="R9" s="678">
        <v>2833</v>
      </c>
      <c r="S9" s="679"/>
      <c r="T9" s="679"/>
      <c r="U9" s="679"/>
      <c r="V9" s="679"/>
      <c r="W9" s="679"/>
      <c r="X9" s="679"/>
      <c r="Y9" s="680"/>
      <c r="Z9" s="715">
        <v>0</v>
      </c>
      <c r="AA9" s="715"/>
      <c r="AB9" s="715"/>
      <c r="AC9" s="715"/>
      <c r="AD9" s="716">
        <v>2833</v>
      </c>
      <c r="AE9" s="716"/>
      <c r="AF9" s="716"/>
      <c r="AG9" s="716"/>
      <c r="AH9" s="716"/>
      <c r="AI9" s="716"/>
      <c r="AJ9" s="716"/>
      <c r="AK9" s="716"/>
      <c r="AL9" s="681">
        <v>0</v>
      </c>
      <c r="AM9" s="682"/>
      <c r="AN9" s="682"/>
      <c r="AO9" s="717"/>
      <c r="AP9" s="675" t="s">
        <v>239</v>
      </c>
      <c r="AQ9" s="676"/>
      <c r="AR9" s="676"/>
      <c r="AS9" s="676"/>
      <c r="AT9" s="676"/>
      <c r="AU9" s="676"/>
      <c r="AV9" s="676"/>
      <c r="AW9" s="676"/>
      <c r="AX9" s="676"/>
      <c r="AY9" s="676"/>
      <c r="AZ9" s="676"/>
      <c r="BA9" s="676"/>
      <c r="BB9" s="676"/>
      <c r="BC9" s="676"/>
      <c r="BD9" s="676"/>
      <c r="BE9" s="676"/>
      <c r="BF9" s="677"/>
      <c r="BG9" s="678">
        <v>769970</v>
      </c>
      <c r="BH9" s="679"/>
      <c r="BI9" s="679"/>
      <c r="BJ9" s="679"/>
      <c r="BK9" s="679"/>
      <c r="BL9" s="679"/>
      <c r="BM9" s="679"/>
      <c r="BN9" s="680"/>
      <c r="BO9" s="715">
        <v>23.3</v>
      </c>
      <c r="BP9" s="715"/>
      <c r="BQ9" s="715"/>
      <c r="BR9" s="715"/>
      <c r="BS9" s="684" t="s">
        <v>182</v>
      </c>
      <c r="BT9" s="679"/>
      <c r="BU9" s="679"/>
      <c r="BV9" s="679"/>
      <c r="BW9" s="679"/>
      <c r="BX9" s="679"/>
      <c r="BY9" s="679"/>
      <c r="BZ9" s="679"/>
      <c r="CA9" s="679"/>
      <c r="CB9" s="722"/>
      <c r="CD9" s="711" t="s">
        <v>240</v>
      </c>
      <c r="CE9" s="712"/>
      <c r="CF9" s="712"/>
      <c r="CG9" s="712"/>
      <c r="CH9" s="712"/>
      <c r="CI9" s="712"/>
      <c r="CJ9" s="712"/>
      <c r="CK9" s="712"/>
      <c r="CL9" s="712"/>
      <c r="CM9" s="712"/>
      <c r="CN9" s="712"/>
      <c r="CO9" s="712"/>
      <c r="CP9" s="712"/>
      <c r="CQ9" s="713"/>
      <c r="CR9" s="678">
        <v>1440049</v>
      </c>
      <c r="CS9" s="679"/>
      <c r="CT9" s="679"/>
      <c r="CU9" s="679"/>
      <c r="CV9" s="679"/>
      <c r="CW9" s="679"/>
      <c r="CX9" s="679"/>
      <c r="CY9" s="680"/>
      <c r="CZ9" s="715">
        <v>9.5</v>
      </c>
      <c r="DA9" s="715"/>
      <c r="DB9" s="715"/>
      <c r="DC9" s="715"/>
      <c r="DD9" s="684">
        <v>6711</v>
      </c>
      <c r="DE9" s="679"/>
      <c r="DF9" s="679"/>
      <c r="DG9" s="679"/>
      <c r="DH9" s="679"/>
      <c r="DI9" s="679"/>
      <c r="DJ9" s="679"/>
      <c r="DK9" s="679"/>
      <c r="DL9" s="679"/>
      <c r="DM9" s="679"/>
      <c r="DN9" s="679"/>
      <c r="DO9" s="679"/>
      <c r="DP9" s="680"/>
      <c r="DQ9" s="684">
        <v>1397893</v>
      </c>
      <c r="DR9" s="679"/>
      <c r="DS9" s="679"/>
      <c r="DT9" s="679"/>
      <c r="DU9" s="679"/>
      <c r="DV9" s="679"/>
      <c r="DW9" s="679"/>
      <c r="DX9" s="679"/>
      <c r="DY9" s="679"/>
      <c r="DZ9" s="679"/>
      <c r="EA9" s="679"/>
      <c r="EB9" s="679"/>
      <c r="EC9" s="722"/>
    </row>
    <row r="10" spans="2:143" ht="11.25" customHeight="1" x14ac:dyDescent="0.15">
      <c r="B10" s="675" t="s">
        <v>241</v>
      </c>
      <c r="C10" s="676"/>
      <c r="D10" s="676"/>
      <c r="E10" s="676"/>
      <c r="F10" s="676"/>
      <c r="G10" s="676"/>
      <c r="H10" s="676"/>
      <c r="I10" s="676"/>
      <c r="J10" s="676"/>
      <c r="K10" s="676"/>
      <c r="L10" s="676"/>
      <c r="M10" s="676"/>
      <c r="N10" s="676"/>
      <c r="O10" s="676"/>
      <c r="P10" s="676"/>
      <c r="Q10" s="677"/>
      <c r="R10" s="678" t="s">
        <v>182</v>
      </c>
      <c r="S10" s="679"/>
      <c r="T10" s="679"/>
      <c r="U10" s="679"/>
      <c r="V10" s="679"/>
      <c r="W10" s="679"/>
      <c r="X10" s="679"/>
      <c r="Y10" s="680"/>
      <c r="Z10" s="715" t="s">
        <v>182</v>
      </c>
      <c r="AA10" s="715"/>
      <c r="AB10" s="715"/>
      <c r="AC10" s="715"/>
      <c r="AD10" s="716" t="s">
        <v>182</v>
      </c>
      <c r="AE10" s="716"/>
      <c r="AF10" s="716"/>
      <c r="AG10" s="716"/>
      <c r="AH10" s="716"/>
      <c r="AI10" s="716"/>
      <c r="AJ10" s="716"/>
      <c r="AK10" s="716"/>
      <c r="AL10" s="681" t="s">
        <v>182</v>
      </c>
      <c r="AM10" s="682"/>
      <c r="AN10" s="682"/>
      <c r="AO10" s="717"/>
      <c r="AP10" s="675" t="s">
        <v>242</v>
      </c>
      <c r="AQ10" s="676"/>
      <c r="AR10" s="676"/>
      <c r="AS10" s="676"/>
      <c r="AT10" s="676"/>
      <c r="AU10" s="676"/>
      <c r="AV10" s="676"/>
      <c r="AW10" s="676"/>
      <c r="AX10" s="676"/>
      <c r="AY10" s="676"/>
      <c r="AZ10" s="676"/>
      <c r="BA10" s="676"/>
      <c r="BB10" s="676"/>
      <c r="BC10" s="676"/>
      <c r="BD10" s="676"/>
      <c r="BE10" s="676"/>
      <c r="BF10" s="677"/>
      <c r="BG10" s="678">
        <v>56788</v>
      </c>
      <c r="BH10" s="679"/>
      <c r="BI10" s="679"/>
      <c r="BJ10" s="679"/>
      <c r="BK10" s="679"/>
      <c r="BL10" s="679"/>
      <c r="BM10" s="679"/>
      <c r="BN10" s="680"/>
      <c r="BO10" s="715">
        <v>1.7</v>
      </c>
      <c r="BP10" s="715"/>
      <c r="BQ10" s="715"/>
      <c r="BR10" s="715"/>
      <c r="BS10" s="684">
        <v>9390</v>
      </c>
      <c r="BT10" s="679"/>
      <c r="BU10" s="679"/>
      <c r="BV10" s="679"/>
      <c r="BW10" s="679"/>
      <c r="BX10" s="679"/>
      <c r="BY10" s="679"/>
      <c r="BZ10" s="679"/>
      <c r="CA10" s="679"/>
      <c r="CB10" s="722"/>
      <c r="CD10" s="711" t="s">
        <v>243</v>
      </c>
      <c r="CE10" s="712"/>
      <c r="CF10" s="712"/>
      <c r="CG10" s="712"/>
      <c r="CH10" s="712"/>
      <c r="CI10" s="712"/>
      <c r="CJ10" s="712"/>
      <c r="CK10" s="712"/>
      <c r="CL10" s="712"/>
      <c r="CM10" s="712"/>
      <c r="CN10" s="712"/>
      <c r="CO10" s="712"/>
      <c r="CP10" s="712"/>
      <c r="CQ10" s="713"/>
      <c r="CR10" s="678">
        <v>28692</v>
      </c>
      <c r="CS10" s="679"/>
      <c r="CT10" s="679"/>
      <c r="CU10" s="679"/>
      <c r="CV10" s="679"/>
      <c r="CW10" s="679"/>
      <c r="CX10" s="679"/>
      <c r="CY10" s="680"/>
      <c r="CZ10" s="715">
        <v>0.2</v>
      </c>
      <c r="DA10" s="715"/>
      <c r="DB10" s="715"/>
      <c r="DC10" s="715"/>
      <c r="DD10" s="684" t="s">
        <v>182</v>
      </c>
      <c r="DE10" s="679"/>
      <c r="DF10" s="679"/>
      <c r="DG10" s="679"/>
      <c r="DH10" s="679"/>
      <c r="DI10" s="679"/>
      <c r="DJ10" s="679"/>
      <c r="DK10" s="679"/>
      <c r="DL10" s="679"/>
      <c r="DM10" s="679"/>
      <c r="DN10" s="679"/>
      <c r="DO10" s="679"/>
      <c r="DP10" s="680"/>
      <c r="DQ10" s="684">
        <v>28692</v>
      </c>
      <c r="DR10" s="679"/>
      <c r="DS10" s="679"/>
      <c r="DT10" s="679"/>
      <c r="DU10" s="679"/>
      <c r="DV10" s="679"/>
      <c r="DW10" s="679"/>
      <c r="DX10" s="679"/>
      <c r="DY10" s="679"/>
      <c r="DZ10" s="679"/>
      <c r="EA10" s="679"/>
      <c r="EB10" s="679"/>
      <c r="EC10" s="722"/>
    </row>
    <row r="11" spans="2:143" ht="11.25" customHeight="1" x14ac:dyDescent="0.15">
      <c r="B11" s="675" t="s">
        <v>244</v>
      </c>
      <c r="C11" s="676"/>
      <c r="D11" s="676"/>
      <c r="E11" s="676"/>
      <c r="F11" s="676"/>
      <c r="G11" s="676"/>
      <c r="H11" s="676"/>
      <c r="I11" s="676"/>
      <c r="J11" s="676"/>
      <c r="K11" s="676"/>
      <c r="L11" s="676"/>
      <c r="M11" s="676"/>
      <c r="N11" s="676"/>
      <c r="O11" s="676"/>
      <c r="P11" s="676"/>
      <c r="Q11" s="677"/>
      <c r="R11" s="678">
        <v>489127</v>
      </c>
      <c r="S11" s="679"/>
      <c r="T11" s="679"/>
      <c r="U11" s="679"/>
      <c r="V11" s="679"/>
      <c r="W11" s="679"/>
      <c r="X11" s="679"/>
      <c r="Y11" s="680"/>
      <c r="Z11" s="681">
        <v>3.2</v>
      </c>
      <c r="AA11" s="682"/>
      <c r="AB11" s="682"/>
      <c r="AC11" s="683"/>
      <c r="AD11" s="684">
        <v>489127</v>
      </c>
      <c r="AE11" s="679"/>
      <c r="AF11" s="679"/>
      <c r="AG11" s="679"/>
      <c r="AH11" s="679"/>
      <c r="AI11" s="679"/>
      <c r="AJ11" s="679"/>
      <c r="AK11" s="680"/>
      <c r="AL11" s="681">
        <v>5</v>
      </c>
      <c r="AM11" s="682"/>
      <c r="AN11" s="682"/>
      <c r="AO11" s="717"/>
      <c r="AP11" s="675" t="s">
        <v>245</v>
      </c>
      <c r="AQ11" s="676"/>
      <c r="AR11" s="676"/>
      <c r="AS11" s="676"/>
      <c r="AT11" s="676"/>
      <c r="AU11" s="676"/>
      <c r="AV11" s="676"/>
      <c r="AW11" s="676"/>
      <c r="AX11" s="676"/>
      <c r="AY11" s="676"/>
      <c r="AZ11" s="676"/>
      <c r="BA11" s="676"/>
      <c r="BB11" s="676"/>
      <c r="BC11" s="676"/>
      <c r="BD11" s="676"/>
      <c r="BE11" s="676"/>
      <c r="BF11" s="677"/>
      <c r="BG11" s="678">
        <v>141933</v>
      </c>
      <c r="BH11" s="679"/>
      <c r="BI11" s="679"/>
      <c r="BJ11" s="679"/>
      <c r="BK11" s="679"/>
      <c r="BL11" s="679"/>
      <c r="BM11" s="679"/>
      <c r="BN11" s="680"/>
      <c r="BO11" s="715">
        <v>4.3</v>
      </c>
      <c r="BP11" s="715"/>
      <c r="BQ11" s="715"/>
      <c r="BR11" s="715"/>
      <c r="BS11" s="684">
        <v>28148</v>
      </c>
      <c r="BT11" s="679"/>
      <c r="BU11" s="679"/>
      <c r="BV11" s="679"/>
      <c r="BW11" s="679"/>
      <c r="BX11" s="679"/>
      <c r="BY11" s="679"/>
      <c r="BZ11" s="679"/>
      <c r="CA11" s="679"/>
      <c r="CB11" s="722"/>
      <c r="CD11" s="711" t="s">
        <v>246</v>
      </c>
      <c r="CE11" s="712"/>
      <c r="CF11" s="712"/>
      <c r="CG11" s="712"/>
      <c r="CH11" s="712"/>
      <c r="CI11" s="712"/>
      <c r="CJ11" s="712"/>
      <c r="CK11" s="712"/>
      <c r="CL11" s="712"/>
      <c r="CM11" s="712"/>
      <c r="CN11" s="712"/>
      <c r="CO11" s="712"/>
      <c r="CP11" s="712"/>
      <c r="CQ11" s="713"/>
      <c r="CR11" s="678">
        <v>726742</v>
      </c>
      <c r="CS11" s="679"/>
      <c r="CT11" s="679"/>
      <c r="CU11" s="679"/>
      <c r="CV11" s="679"/>
      <c r="CW11" s="679"/>
      <c r="CX11" s="679"/>
      <c r="CY11" s="680"/>
      <c r="CZ11" s="715">
        <v>4.8</v>
      </c>
      <c r="DA11" s="715"/>
      <c r="DB11" s="715"/>
      <c r="DC11" s="715"/>
      <c r="DD11" s="684">
        <v>204312</v>
      </c>
      <c r="DE11" s="679"/>
      <c r="DF11" s="679"/>
      <c r="DG11" s="679"/>
      <c r="DH11" s="679"/>
      <c r="DI11" s="679"/>
      <c r="DJ11" s="679"/>
      <c r="DK11" s="679"/>
      <c r="DL11" s="679"/>
      <c r="DM11" s="679"/>
      <c r="DN11" s="679"/>
      <c r="DO11" s="679"/>
      <c r="DP11" s="680"/>
      <c r="DQ11" s="684">
        <v>381756</v>
      </c>
      <c r="DR11" s="679"/>
      <c r="DS11" s="679"/>
      <c r="DT11" s="679"/>
      <c r="DU11" s="679"/>
      <c r="DV11" s="679"/>
      <c r="DW11" s="679"/>
      <c r="DX11" s="679"/>
      <c r="DY11" s="679"/>
      <c r="DZ11" s="679"/>
      <c r="EA11" s="679"/>
      <c r="EB11" s="679"/>
      <c r="EC11" s="722"/>
    </row>
    <row r="12" spans="2:143" ht="11.25" customHeight="1" x14ac:dyDescent="0.15">
      <c r="B12" s="675" t="s">
        <v>247</v>
      </c>
      <c r="C12" s="676"/>
      <c r="D12" s="676"/>
      <c r="E12" s="676"/>
      <c r="F12" s="676"/>
      <c r="G12" s="676"/>
      <c r="H12" s="676"/>
      <c r="I12" s="676"/>
      <c r="J12" s="676"/>
      <c r="K12" s="676"/>
      <c r="L12" s="676"/>
      <c r="M12" s="676"/>
      <c r="N12" s="676"/>
      <c r="O12" s="676"/>
      <c r="P12" s="676"/>
      <c r="Q12" s="677"/>
      <c r="R12" s="678">
        <v>6147</v>
      </c>
      <c r="S12" s="679"/>
      <c r="T12" s="679"/>
      <c r="U12" s="679"/>
      <c r="V12" s="679"/>
      <c r="W12" s="679"/>
      <c r="X12" s="679"/>
      <c r="Y12" s="680"/>
      <c r="Z12" s="715">
        <v>0</v>
      </c>
      <c r="AA12" s="715"/>
      <c r="AB12" s="715"/>
      <c r="AC12" s="715"/>
      <c r="AD12" s="716">
        <v>6147</v>
      </c>
      <c r="AE12" s="716"/>
      <c r="AF12" s="716"/>
      <c r="AG12" s="716"/>
      <c r="AH12" s="716"/>
      <c r="AI12" s="716"/>
      <c r="AJ12" s="716"/>
      <c r="AK12" s="716"/>
      <c r="AL12" s="681">
        <v>0.1</v>
      </c>
      <c r="AM12" s="682"/>
      <c r="AN12" s="682"/>
      <c r="AO12" s="717"/>
      <c r="AP12" s="675" t="s">
        <v>248</v>
      </c>
      <c r="AQ12" s="676"/>
      <c r="AR12" s="676"/>
      <c r="AS12" s="676"/>
      <c r="AT12" s="676"/>
      <c r="AU12" s="676"/>
      <c r="AV12" s="676"/>
      <c r="AW12" s="676"/>
      <c r="AX12" s="676"/>
      <c r="AY12" s="676"/>
      <c r="AZ12" s="676"/>
      <c r="BA12" s="676"/>
      <c r="BB12" s="676"/>
      <c r="BC12" s="676"/>
      <c r="BD12" s="676"/>
      <c r="BE12" s="676"/>
      <c r="BF12" s="677"/>
      <c r="BG12" s="678">
        <v>1972328</v>
      </c>
      <c r="BH12" s="679"/>
      <c r="BI12" s="679"/>
      <c r="BJ12" s="679"/>
      <c r="BK12" s="679"/>
      <c r="BL12" s="679"/>
      <c r="BM12" s="679"/>
      <c r="BN12" s="680"/>
      <c r="BO12" s="715">
        <v>59.6</v>
      </c>
      <c r="BP12" s="715"/>
      <c r="BQ12" s="715"/>
      <c r="BR12" s="715"/>
      <c r="BS12" s="684" t="s">
        <v>182</v>
      </c>
      <c r="BT12" s="679"/>
      <c r="BU12" s="679"/>
      <c r="BV12" s="679"/>
      <c r="BW12" s="679"/>
      <c r="BX12" s="679"/>
      <c r="BY12" s="679"/>
      <c r="BZ12" s="679"/>
      <c r="CA12" s="679"/>
      <c r="CB12" s="722"/>
      <c r="CD12" s="711" t="s">
        <v>249</v>
      </c>
      <c r="CE12" s="712"/>
      <c r="CF12" s="712"/>
      <c r="CG12" s="712"/>
      <c r="CH12" s="712"/>
      <c r="CI12" s="712"/>
      <c r="CJ12" s="712"/>
      <c r="CK12" s="712"/>
      <c r="CL12" s="712"/>
      <c r="CM12" s="712"/>
      <c r="CN12" s="712"/>
      <c r="CO12" s="712"/>
      <c r="CP12" s="712"/>
      <c r="CQ12" s="713"/>
      <c r="CR12" s="678">
        <v>652286</v>
      </c>
      <c r="CS12" s="679"/>
      <c r="CT12" s="679"/>
      <c r="CU12" s="679"/>
      <c r="CV12" s="679"/>
      <c r="CW12" s="679"/>
      <c r="CX12" s="679"/>
      <c r="CY12" s="680"/>
      <c r="CZ12" s="715">
        <v>4.3</v>
      </c>
      <c r="DA12" s="715"/>
      <c r="DB12" s="715"/>
      <c r="DC12" s="715"/>
      <c r="DD12" s="684">
        <v>8053</v>
      </c>
      <c r="DE12" s="679"/>
      <c r="DF12" s="679"/>
      <c r="DG12" s="679"/>
      <c r="DH12" s="679"/>
      <c r="DI12" s="679"/>
      <c r="DJ12" s="679"/>
      <c r="DK12" s="679"/>
      <c r="DL12" s="679"/>
      <c r="DM12" s="679"/>
      <c r="DN12" s="679"/>
      <c r="DO12" s="679"/>
      <c r="DP12" s="680"/>
      <c r="DQ12" s="684">
        <v>327262</v>
      </c>
      <c r="DR12" s="679"/>
      <c r="DS12" s="679"/>
      <c r="DT12" s="679"/>
      <c r="DU12" s="679"/>
      <c r="DV12" s="679"/>
      <c r="DW12" s="679"/>
      <c r="DX12" s="679"/>
      <c r="DY12" s="679"/>
      <c r="DZ12" s="679"/>
      <c r="EA12" s="679"/>
      <c r="EB12" s="679"/>
      <c r="EC12" s="722"/>
    </row>
    <row r="13" spans="2:143" ht="11.25" customHeight="1" x14ac:dyDescent="0.15">
      <c r="B13" s="675" t="s">
        <v>250</v>
      </c>
      <c r="C13" s="676"/>
      <c r="D13" s="676"/>
      <c r="E13" s="676"/>
      <c r="F13" s="676"/>
      <c r="G13" s="676"/>
      <c r="H13" s="676"/>
      <c r="I13" s="676"/>
      <c r="J13" s="676"/>
      <c r="K13" s="676"/>
      <c r="L13" s="676"/>
      <c r="M13" s="676"/>
      <c r="N13" s="676"/>
      <c r="O13" s="676"/>
      <c r="P13" s="676"/>
      <c r="Q13" s="677"/>
      <c r="R13" s="678" t="s">
        <v>182</v>
      </c>
      <c r="S13" s="679"/>
      <c r="T13" s="679"/>
      <c r="U13" s="679"/>
      <c r="V13" s="679"/>
      <c r="W13" s="679"/>
      <c r="X13" s="679"/>
      <c r="Y13" s="680"/>
      <c r="Z13" s="715" t="s">
        <v>182</v>
      </c>
      <c r="AA13" s="715"/>
      <c r="AB13" s="715"/>
      <c r="AC13" s="715"/>
      <c r="AD13" s="716" t="s">
        <v>182</v>
      </c>
      <c r="AE13" s="716"/>
      <c r="AF13" s="716"/>
      <c r="AG13" s="716"/>
      <c r="AH13" s="716"/>
      <c r="AI13" s="716"/>
      <c r="AJ13" s="716"/>
      <c r="AK13" s="716"/>
      <c r="AL13" s="681" t="s">
        <v>251</v>
      </c>
      <c r="AM13" s="682"/>
      <c r="AN13" s="682"/>
      <c r="AO13" s="717"/>
      <c r="AP13" s="675" t="s">
        <v>252</v>
      </c>
      <c r="AQ13" s="676"/>
      <c r="AR13" s="676"/>
      <c r="AS13" s="676"/>
      <c r="AT13" s="676"/>
      <c r="AU13" s="676"/>
      <c r="AV13" s="676"/>
      <c r="AW13" s="676"/>
      <c r="AX13" s="676"/>
      <c r="AY13" s="676"/>
      <c r="AZ13" s="676"/>
      <c r="BA13" s="676"/>
      <c r="BB13" s="676"/>
      <c r="BC13" s="676"/>
      <c r="BD13" s="676"/>
      <c r="BE13" s="676"/>
      <c r="BF13" s="677"/>
      <c r="BG13" s="678">
        <v>1191615</v>
      </c>
      <c r="BH13" s="679"/>
      <c r="BI13" s="679"/>
      <c r="BJ13" s="679"/>
      <c r="BK13" s="679"/>
      <c r="BL13" s="679"/>
      <c r="BM13" s="679"/>
      <c r="BN13" s="680"/>
      <c r="BO13" s="715">
        <v>36</v>
      </c>
      <c r="BP13" s="715"/>
      <c r="BQ13" s="715"/>
      <c r="BR13" s="715"/>
      <c r="BS13" s="684" t="s">
        <v>172</v>
      </c>
      <c r="BT13" s="679"/>
      <c r="BU13" s="679"/>
      <c r="BV13" s="679"/>
      <c r="BW13" s="679"/>
      <c r="BX13" s="679"/>
      <c r="BY13" s="679"/>
      <c r="BZ13" s="679"/>
      <c r="CA13" s="679"/>
      <c r="CB13" s="722"/>
      <c r="CD13" s="711" t="s">
        <v>253</v>
      </c>
      <c r="CE13" s="712"/>
      <c r="CF13" s="712"/>
      <c r="CG13" s="712"/>
      <c r="CH13" s="712"/>
      <c r="CI13" s="712"/>
      <c r="CJ13" s="712"/>
      <c r="CK13" s="712"/>
      <c r="CL13" s="712"/>
      <c r="CM13" s="712"/>
      <c r="CN13" s="712"/>
      <c r="CO13" s="712"/>
      <c r="CP13" s="712"/>
      <c r="CQ13" s="713"/>
      <c r="CR13" s="678">
        <v>1193044</v>
      </c>
      <c r="CS13" s="679"/>
      <c r="CT13" s="679"/>
      <c r="CU13" s="679"/>
      <c r="CV13" s="679"/>
      <c r="CW13" s="679"/>
      <c r="CX13" s="679"/>
      <c r="CY13" s="680"/>
      <c r="CZ13" s="715">
        <v>7.9</v>
      </c>
      <c r="DA13" s="715"/>
      <c r="DB13" s="715"/>
      <c r="DC13" s="715"/>
      <c r="DD13" s="684">
        <v>384758</v>
      </c>
      <c r="DE13" s="679"/>
      <c r="DF13" s="679"/>
      <c r="DG13" s="679"/>
      <c r="DH13" s="679"/>
      <c r="DI13" s="679"/>
      <c r="DJ13" s="679"/>
      <c r="DK13" s="679"/>
      <c r="DL13" s="679"/>
      <c r="DM13" s="679"/>
      <c r="DN13" s="679"/>
      <c r="DO13" s="679"/>
      <c r="DP13" s="680"/>
      <c r="DQ13" s="684">
        <v>1033298</v>
      </c>
      <c r="DR13" s="679"/>
      <c r="DS13" s="679"/>
      <c r="DT13" s="679"/>
      <c r="DU13" s="679"/>
      <c r="DV13" s="679"/>
      <c r="DW13" s="679"/>
      <c r="DX13" s="679"/>
      <c r="DY13" s="679"/>
      <c r="DZ13" s="679"/>
      <c r="EA13" s="679"/>
      <c r="EB13" s="679"/>
      <c r="EC13" s="722"/>
    </row>
    <row r="14" spans="2:143" ht="11.25" customHeight="1" x14ac:dyDescent="0.15">
      <c r="B14" s="675" t="s">
        <v>254</v>
      </c>
      <c r="C14" s="676"/>
      <c r="D14" s="676"/>
      <c r="E14" s="676"/>
      <c r="F14" s="676"/>
      <c r="G14" s="676"/>
      <c r="H14" s="676"/>
      <c r="I14" s="676"/>
      <c r="J14" s="676"/>
      <c r="K14" s="676"/>
      <c r="L14" s="676"/>
      <c r="M14" s="676"/>
      <c r="N14" s="676"/>
      <c r="O14" s="676"/>
      <c r="P14" s="676"/>
      <c r="Q14" s="677"/>
      <c r="R14" s="678">
        <v>24355</v>
      </c>
      <c r="S14" s="679"/>
      <c r="T14" s="679"/>
      <c r="U14" s="679"/>
      <c r="V14" s="679"/>
      <c r="W14" s="679"/>
      <c r="X14" s="679"/>
      <c r="Y14" s="680"/>
      <c r="Z14" s="715">
        <v>0.2</v>
      </c>
      <c r="AA14" s="715"/>
      <c r="AB14" s="715"/>
      <c r="AC14" s="715"/>
      <c r="AD14" s="716">
        <v>24355</v>
      </c>
      <c r="AE14" s="716"/>
      <c r="AF14" s="716"/>
      <c r="AG14" s="716"/>
      <c r="AH14" s="716"/>
      <c r="AI14" s="716"/>
      <c r="AJ14" s="716"/>
      <c r="AK14" s="716"/>
      <c r="AL14" s="681">
        <v>0.2</v>
      </c>
      <c r="AM14" s="682"/>
      <c r="AN14" s="682"/>
      <c r="AO14" s="717"/>
      <c r="AP14" s="675" t="s">
        <v>255</v>
      </c>
      <c r="AQ14" s="676"/>
      <c r="AR14" s="676"/>
      <c r="AS14" s="676"/>
      <c r="AT14" s="676"/>
      <c r="AU14" s="676"/>
      <c r="AV14" s="676"/>
      <c r="AW14" s="676"/>
      <c r="AX14" s="676"/>
      <c r="AY14" s="676"/>
      <c r="AZ14" s="676"/>
      <c r="BA14" s="676"/>
      <c r="BB14" s="676"/>
      <c r="BC14" s="676"/>
      <c r="BD14" s="676"/>
      <c r="BE14" s="676"/>
      <c r="BF14" s="677"/>
      <c r="BG14" s="678">
        <v>89669</v>
      </c>
      <c r="BH14" s="679"/>
      <c r="BI14" s="679"/>
      <c r="BJ14" s="679"/>
      <c r="BK14" s="679"/>
      <c r="BL14" s="679"/>
      <c r="BM14" s="679"/>
      <c r="BN14" s="680"/>
      <c r="BO14" s="715">
        <v>2.7</v>
      </c>
      <c r="BP14" s="715"/>
      <c r="BQ14" s="715"/>
      <c r="BR14" s="715"/>
      <c r="BS14" s="684" t="s">
        <v>182</v>
      </c>
      <c r="BT14" s="679"/>
      <c r="BU14" s="679"/>
      <c r="BV14" s="679"/>
      <c r="BW14" s="679"/>
      <c r="BX14" s="679"/>
      <c r="BY14" s="679"/>
      <c r="BZ14" s="679"/>
      <c r="CA14" s="679"/>
      <c r="CB14" s="722"/>
      <c r="CD14" s="711" t="s">
        <v>256</v>
      </c>
      <c r="CE14" s="712"/>
      <c r="CF14" s="712"/>
      <c r="CG14" s="712"/>
      <c r="CH14" s="712"/>
      <c r="CI14" s="712"/>
      <c r="CJ14" s="712"/>
      <c r="CK14" s="712"/>
      <c r="CL14" s="712"/>
      <c r="CM14" s="712"/>
      <c r="CN14" s="712"/>
      <c r="CO14" s="712"/>
      <c r="CP14" s="712"/>
      <c r="CQ14" s="713"/>
      <c r="CR14" s="678">
        <v>888708</v>
      </c>
      <c r="CS14" s="679"/>
      <c r="CT14" s="679"/>
      <c r="CU14" s="679"/>
      <c r="CV14" s="679"/>
      <c r="CW14" s="679"/>
      <c r="CX14" s="679"/>
      <c r="CY14" s="680"/>
      <c r="CZ14" s="715">
        <v>5.9</v>
      </c>
      <c r="DA14" s="715"/>
      <c r="DB14" s="715"/>
      <c r="DC14" s="715"/>
      <c r="DD14" s="684">
        <v>49058</v>
      </c>
      <c r="DE14" s="679"/>
      <c r="DF14" s="679"/>
      <c r="DG14" s="679"/>
      <c r="DH14" s="679"/>
      <c r="DI14" s="679"/>
      <c r="DJ14" s="679"/>
      <c r="DK14" s="679"/>
      <c r="DL14" s="679"/>
      <c r="DM14" s="679"/>
      <c r="DN14" s="679"/>
      <c r="DO14" s="679"/>
      <c r="DP14" s="680"/>
      <c r="DQ14" s="684">
        <v>887097</v>
      </c>
      <c r="DR14" s="679"/>
      <c r="DS14" s="679"/>
      <c r="DT14" s="679"/>
      <c r="DU14" s="679"/>
      <c r="DV14" s="679"/>
      <c r="DW14" s="679"/>
      <c r="DX14" s="679"/>
      <c r="DY14" s="679"/>
      <c r="DZ14" s="679"/>
      <c r="EA14" s="679"/>
      <c r="EB14" s="679"/>
      <c r="EC14" s="722"/>
    </row>
    <row r="15" spans="2:143" ht="11.25" customHeight="1" x14ac:dyDescent="0.15">
      <c r="B15" s="675" t="s">
        <v>257</v>
      </c>
      <c r="C15" s="676"/>
      <c r="D15" s="676"/>
      <c r="E15" s="676"/>
      <c r="F15" s="676"/>
      <c r="G15" s="676"/>
      <c r="H15" s="676"/>
      <c r="I15" s="676"/>
      <c r="J15" s="676"/>
      <c r="K15" s="676"/>
      <c r="L15" s="676"/>
      <c r="M15" s="676"/>
      <c r="N15" s="676"/>
      <c r="O15" s="676"/>
      <c r="P15" s="676"/>
      <c r="Q15" s="677"/>
      <c r="R15" s="678" t="s">
        <v>251</v>
      </c>
      <c r="S15" s="679"/>
      <c r="T15" s="679"/>
      <c r="U15" s="679"/>
      <c r="V15" s="679"/>
      <c r="W15" s="679"/>
      <c r="X15" s="679"/>
      <c r="Y15" s="680"/>
      <c r="Z15" s="715" t="s">
        <v>251</v>
      </c>
      <c r="AA15" s="715"/>
      <c r="AB15" s="715"/>
      <c r="AC15" s="715"/>
      <c r="AD15" s="716" t="s">
        <v>182</v>
      </c>
      <c r="AE15" s="716"/>
      <c r="AF15" s="716"/>
      <c r="AG15" s="716"/>
      <c r="AH15" s="716"/>
      <c r="AI15" s="716"/>
      <c r="AJ15" s="716"/>
      <c r="AK15" s="716"/>
      <c r="AL15" s="681" t="s">
        <v>182</v>
      </c>
      <c r="AM15" s="682"/>
      <c r="AN15" s="682"/>
      <c r="AO15" s="717"/>
      <c r="AP15" s="675" t="s">
        <v>258</v>
      </c>
      <c r="AQ15" s="676"/>
      <c r="AR15" s="676"/>
      <c r="AS15" s="676"/>
      <c r="AT15" s="676"/>
      <c r="AU15" s="676"/>
      <c r="AV15" s="676"/>
      <c r="AW15" s="676"/>
      <c r="AX15" s="676"/>
      <c r="AY15" s="676"/>
      <c r="AZ15" s="676"/>
      <c r="BA15" s="676"/>
      <c r="BB15" s="676"/>
      <c r="BC15" s="676"/>
      <c r="BD15" s="676"/>
      <c r="BE15" s="676"/>
      <c r="BF15" s="677"/>
      <c r="BG15" s="678">
        <v>190817</v>
      </c>
      <c r="BH15" s="679"/>
      <c r="BI15" s="679"/>
      <c r="BJ15" s="679"/>
      <c r="BK15" s="679"/>
      <c r="BL15" s="679"/>
      <c r="BM15" s="679"/>
      <c r="BN15" s="680"/>
      <c r="BO15" s="715">
        <v>5.8</v>
      </c>
      <c r="BP15" s="715"/>
      <c r="BQ15" s="715"/>
      <c r="BR15" s="715"/>
      <c r="BS15" s="684" t="s">
        <v>182</v>
      </c>
      <c r="BT15" s="679"/>
      <c r="BU15" s="679"/>
      <c r="BV15" s="679"/>
      <c r="BW15" s="679"/>
      <c r="BX15" s="679"/>
      <c r="BY15" s="679"/>
      <c r="BZ15" s="679"/>
      <c r="CA15" s="679"/>
      <c r="CB15" s="722"/>
      <c r="CD15" s="711" t="s">
        <v>259</v>
      </c>
      <c r="CE15" s="712"/>
      <c r="CF15" s="712"/>
      <c r="CG15" s="712"/>
      <c r="CH15" s="712"/>
      <c r="CI15" s="712"/>
      <c r="CJ15" s="712"/>
      <c r="CK15" s="712"/>
      <c r="CL15" s="712"/>
      <c r="CM15" s="712"/>
      <c r="CN15" s="712"/>
      <c r="CO15" s="712"/>
      <c r="CP15" s="712"/>
      <c r="CQ15" s="713"/>
      <c r="CR15" s="678">
        <v>980031</v>
      </c>
      <c r="CS15" s="679"/>
      <c r="CT15" s="679"/>
      <c r="CU15" s="679"/>
      <c r="CV15" s="679"/>
      <c r="CW15" s="679"/>
      <c r="CX15" s="679"/>
      <c r="CY15" s="680"/>
      <c r="CZ15" s="715">
        <v>6.5</v>
      </c>
      <c r="DA15" s="715"/>
      <c r="DB15" s="715"/>
      <c r="DC15" s="715"/>
      <c r="DD15" s="684">
        <v>63030</v>
      </c>
      <c r="DE15" s="679"/>
      <c r="DF15" s="679"/>
      <c r="DG15" s="679"/>
      <c r="DH15" s="679"/>
      <c r="DI15" s="679"/>
      <c r="DJ15" s="679"/>
      <c r="DK15" s="679"/>
      <c r="DL15" s="679"/>
      <c r="DM15" s="679"/>
      <c r="DN15" s="679"/>
      <c r="DO15" s="679"/>
      <c r="DP15" s="680"/>
      <c r="DQ15" s="684">
        <v>894572</v>
      </c>
      <c r="DR15" s="679"/>
      <c r="DS15" s="679"/>
      <c r="DT15" s="679"/>
      <c r="DU15" s="679"/>
      <c r="DV15" s="679"/>
      <c r="DW15" s="679"/>
      <c r="DX15" s="679"/>
      <c r="DY15" s="679"/>
      <c r="DZ15" s="679"/>
      <c r="EA15" s="679"/>
      <c r="EB15" s="679"/>
      <c r="EC15" s="722"/>
    </row>
    <row r="16" spans="2:143" ht="11.25" customHeight="1" x14ac:dyDescent="0.15">
      <c r="B16" s="675" t="s">
        <v>260</v>
      </c>
      <c r="C16" s="676"/>
      <c r="D16" s="676"/>
      <c r="E16" s="676"/>
      <c r="F16" s="676"/>
      <c r="G16" s="676"/>
      <c r="H16" s="676"/>
      <c r="I16" s="676"/>
      <c r="J16" s="676"/>
      <c r="K16" s="676"/>
      <c r="L16" s="676"/>
      <c r="M16" s="676"/>
      <c r="N16" s="676"/>
      <c r="O16" s="676"/>
      <c r="P16" s="676"/>
      <c r="Q16" s="677"/>
      <c r="R16" s="678">
        <v>3308</v>
      </c>
      <c r="S16" s="679"/>
      <c r="T16" s="679"/>
      <c r="U16" s="679"/>
      <c r="V16" s="679"/>
      <c r="W16" s="679"/>
      <c r="X16" s="679"/>
      <c r="Y16" s="680"/>
      <c r="Z16" s="715">
        <v>0</v>
      </c>
      <c r="AA16" s="715"/>
      <c r="AB16" s="715"/>
      <c r="AC16" s="715"/>
      <c r="AD16" s="716">
        <v>3308</v>
      </c>
      <c r="AE16" s="716"/>
      <c r="AF16" s="716"/>
      <c r="AG16" s="716"/>
      <c r="AH16" s="716"/>
      <c r="AI16" s="716"/>
      <c r="AJ16" s="716"/>
      <c r="AK16" s="716"/>
      <c r="AL16" s="681">
        <v>0</v>
      </c>
      <c r="AM16" s="682"/>
      <c r="AN16" s="682"/>
      <c r="AO16" s="717"/>
      <c r="AP16" s="675" t="s">
        <v>261</v>
      </c>
      <c r="AQ16" s="676"/>
      <c r="AR16" s="676"/>
      <c r="AS16" s="676"/>
      <c r="AT16" s="676"/>
      <c r="AU16" s="676"/>
      <c r="AV16" s="676"/>
      <c r="AW16" s="676"/>
      <c r="AX16" s="676"/>
      <c r="AY16" s="676"/>
      <c r="AZ16" s="676"/>
      <c r="BA16" s="676"/>
      <c r="BB16" s="676"/>
      <c r="BC16" s="676"/>
      <c r="BD16" s="676"/>
      <c r="BE16" s="676"/>
      <c r="BF16" s="677"/>
      <c r="BG16" s="678">
        <v>13611</v>
      </c>
      <c r="BH16" s="679"/>
      <c r="BI16" s="679"/>
      <c r="BJ16" s="679"/>
      <c r="BK16" s="679"/>
      <c r="BL16" s="679"/>
      <c r="BM16" s="679"/>
      <c r="BN16" s="680"/>
      <c r="BO16" s="715">
        <v>0.4</v>
      </c>
      <c r="BP16" s="715"/>
      <c r="BQ16" s="715"/>
      <c r="BR16" s="715"/>
      <c r="BS16" s="684" t="s">
        <v>182</v>
      </c>
      <c r="BT16" s="679"/>
      <c r="BU16" s="679"/>
      <c r="BV16" s="679"/>
      <c r="BW16" s="679"/>
      <c r="BX16" s="679"/>
      <c r="BY16" s="679"/>
      <c r="BZ16" s="679"/>
      <c r="CA16" s="679"/>
      <c r="CB16" s="722"/>
      <c r="CD16" s="711" t="s">
        <v>262</v>
      </c>
      <c r="CE16" s="712"/>
      <c r="CF16" s="712"/>
      <c r="CG16" s="712"/>
      <c r="CH16" s="712"/>
      <c r="CI16" s="712"/>
      <c r="CJ16" s="712"/>
      <c r="CK16" s="712"/>
      <c r="CL16" s="712"/>
      <c r="CM16" s="712"/>
      <c r="CN16" s="712"/>
      <c r="CO16" s="712"/>
      <c r="CP16" s="712"/>
      <c r="CQ16" s="713"/>
      <c r="CR16" s="678">
        <v>40923</v>
      </c>
      <c r="CS16" s="679"/>
      <c r="CT16" s="679"/>
      <c r="CU16" s="679"/>
      <c r="CV16" s="679"/>
      <c r="CW16" s="679"/>
      <c r="CX16" s="679"/>
      <c r="CY16" s="680"/>
      <c r="CZ16" s="715">
        <v>0.3</v>
      </c>
      <c r="DA16" s="715"/>
      <c r="DB16" s="715"/>
      <c r="DC16" s="715"/>
      <c r="DD16" s="684" t="s">
        <v>182</v>
      </c>
      <c r="DE16" s="679"/>
      <c r="DF16" s="679"/>
      <c r="DG16" s="679"/>
      <c r="DH16" s="679"/>
      <c r="DI16" s="679"/>
      <c r="DJ16" s="679"/>
      <c r="DK16" s="679"/>
      <c r="DL16" s="679"/>
      <c r="DM16" s="679"/>
      <c r="DN16" s="679"/>
      <c r="DO16" s="679"/>
      <c r="DP16" s="680"/>
      <c r="DQ16" s="684">
        <v>2442</v>
      </c>
      <c r="DR16" s="679"/>
      <c r="DS16" s="679"/>
      <c r="DT16" s="679"/>
      <c r="DU16" s="679"/>
      <c r="DV16" s="679"/>
      <c r="DW16" s="679"/>
      <c r="DX16" s="679"/>
      <c r="DY16" s="679"/>
      <c r="DZ16" s="679"/>
      <c r="EA16" s="679"/>
      <c r="EB16" s="679"/>
      <c r="EC16" s="722"/>
    </row>
    <row r="17" spans="2:133" ht="11.25" customHeight="1" x14ac:dyDescent="0.15">
      <c r="B17" s="675" t="s">
        <v>263</v>
      </c>
      <c r="C17" s="676"/>
      <c r="D17" s="676"/>
      <c r="E17" s="676"/>
      <c r="F17" s="676"/>
      <c r="G17" s="676"/>
      <c r="H17" s="676"/>
      <c r="I17" s="676"/>
      <c r="J17" s="676"/>
      <c r="K17" s="676"/>
      <c r="L17" s="676"/>
      <c r="M17" s="676"/>
      <c r="N17" s="676"/>
      <c r="O17" s="676"/>
      <c r="P17" s="676"/>
      <c r="Q17" s="677"/>
      <c r="R17" s="678">
        <v>54156</v>
      </c>
      <c r="S17" s="679"/>
      <c r="T17" s="679"/>
      <c r="U17" s="679"/>
      <c r="V17" s="679"/>
      <c r="W17" s="679"/>
      <c r="X17" s="679"/>
      <c r="Y17" s="680"/>
      <c r="Z17" s="715">
        <v>0.4</v>
      </c>
      <c r="AA17" s="715"/>
      <c r="AB17" s="715"/>
      <c r="AC17" s="715"/>
      <c r="AD17" s="716">
        <v>54156</v>
      </c>
      <c r="AE17" s="716"/>
      <c r="AF17" s="716"/>
      <c r="AG17" s="716"/>
      <c r="AH17" s="716"/>
      <c r="AI17" s="716"/>
      <c r="AJ17" s="716"/>
      <c r="AK17" s="716"/>
      <c r="AL17" s="681">
        <v>0.5</v>
      </c>
      <c r="AM17" s="682"/>
      <c r="AN17" s="682"/>
      <c r="AO17" s="717"/>
      <c r="AP17" s="675" t="s">
        <v>264</v>
      </c>
      <c r="AQ17" s="676"/>
      <c r="AR17" s="676"/>
      <c r="AS17" s="676"/>
      <c r="AT17" s="676"/>
      <c r="AU17" s="676"/>
      <c r="AV17" s="676"/>
      <c r="AW17" s="676"/>
      <c r="AX17" s="676"/>
      <c r="AY17" s="676"/>
      <c r="AZ17" s="676"/>
      <c r="BA17" s="676"/>
      <c r="BB17" s="676"/>
      <c r="BC17" s="676"/>
      <c r="BD17" s="676"/>
      <c r="BE17" s="676"/>
      <c r="BF17" s="677"/>
      <c r="BG17" s="678" t="s">
        <v>182</v>
      </c>
      <c r="BH17" s="679"/>
      <c r="BI17" s="679"/>
      <c r="BJ17" s="679"/>
      <c r="BK17" s="679"/>
      <c r="BL17" s="679"/>
      <c r="BM17" s="679"/>
      <c r="BN17" s="680"/>
      <c r="BO17" s="715" t="s">
        <v>182</v>
      </c>
      <c r="BP17" s="715"/>
      <c r="BQ17" s="715"/>
      <c r="BR17" s="715"/>
      <c r="BS17" s="684" t="s">
        <v>182</v>
      </c>
      <c r="BT17" s="679"/>
      <c r="BU17" s="679"/>
      <c r="BV17" s="679"/>
      <c r="BW17" s="679"/>
      <c r="BX17" s="679"/>
      <c r="BY17" s="679"/>
      <c r="BZ17" s="679"/>
      <c r="CA17" s="679"/>
      <c r="CB17" s="722"/>
      <c r="CD17" s="711" t="s">
        <v>265</v>
      </c>
      <c r="CE17" s="712"/>
      <c r="CF17" s="712"/>
      <c r="CG17" s="712"/>
      <c r="CH17" s="712"/>
      <c r="CI17" s="712"/>
      <c r="CJ17" s="712"/>
      <c r="CK17" s="712"/>
      <c r="CL17" s="712"/>
      <c r="CM17" s="712"/>
      <c r="CN17" s="712"/>
      <c r="CO17" s="712"/>
      <c r="CP17" s="712"/>
      <c r="CQ17" s="713"/>
      <c r="CR17" s="678">
        <v>1603396</v>
      </c>
      <c r="CS17" s="679"/>
      <c r="CT17" s="679"/>
      <c r="CU17" s="679"/>
      <c r="CV17" s="679"/>
      <c r="CW17" s="679"/>
      <c r="CX17" s="679"/>
      <c r="CY17" s="680"/>
      <c r="CZ17" s="715">
        <v>10.6</v>
      </c>
      <c r="DA17" s="715"/>
      <c r="DB17" s="715"/>
      <c r="DC17" s="715"/>
      <c r="DD17" s="684" t="s">
        <v>251</v>
      </c>
      <c r="DE17" s="679"/>
      <c r="DF17" s="679"/>
      <c r="DG17" s="679"/>
      <c r="DH17" s="679"/>
      <c r="DI17" s="679"/>
      <c r="DJ17" s="679"/>
      <c r="DK17" s="679"/>
      <c r="DL17" s="679"/>
      <c r="DM17" s="679"/>
      <c r="DN17" s="679"/>
      <c r="DO17" s="679"/>
      <c r="DP17" s="680"/>
      <c r="DQ17" s="684">
        <v>1546719</v>
      </c>
      <c r="DR17" s="679"/>
      <c r="DS17" s="679"/>
      <c r="DT17" s="679"/>
      <c r="DU17" s="679"/>
      <c r="DV17" s="679"/>
      <c r="DW17" s="679"/>
      <c r="DX17" s="679"/>
      <c r="DY17" s="679"/>
      <c r="DZ17" s="679"/>
      <c r="EA17" s="679"/>
      <c r="EB17" s="679"/>
      <c r="EC17" s="722"/>
    </row>
    <row r="18" spans="2:133" ht="11.25" customHeight="1" x14ac:dyDescent="0.15">
      <c r="B18" s="675" t="s">
        <v>266</v>
      </c>
      <c r="C18" s="676"/>
      <c r="D18" s="676"/>
      <c r="E18" s="676"/>
      <c r="F18" s="676"/>
      <c r="G18" s="676"/>
      <c r="H18" s="676"/>
      <c r="I18" s="676"/>
      <c r="J18" s="676"/>
      <c r="K18" s="676"/>
      <c r="L18" s="676"/>
      <c r="M18" s="676"/>
      <c r="N18" s="676"/>
      <c r="O18" s="676"/>
      <c r="P18" s="676"/>
      <c r="Q18" s="677"/>
      <c r="R18" s="678">
        <v>10291</v>
      </c>
      <c r="S18" s="679"/>
      <c r="T18" s="679"/>
      <c r="U18" s="679"/>
      <c r="V18" s="679"/>
      <c r="W18" s="679"/>
      <c r="X18" s="679"/>
      <c r="Y18" s="680"/>
      <c r="Z18" s="715">
        <v>0.1</v>
      </c>
      <c r="AA18" s="715"/>
      <c r="AB18" s="715"/>
      <c r="AC18" s="715"/>
      <c r="AD18" s="716">
        <v>10291</v>
      </c>
      <c r="AE18" s="716"/>
      <c r="AF18" s="716"/>
      <c r="AG18" s="716"/>
      <c r="AH18" s="716"/>
      <c r="AI18" s="716"/>
      <c r="AJ18" s="716"/>
      <c r="AK18" s="716"/>
      <c r="AL18" s="681">
        <v>0.1</v>
      </c>
      <c r="AM18" s="682"/>
      <c r="AN18" s="682"/>
      <c r="AO18" s="717"/>
      <c r="AP18" s="675" t="s">
        <v>267</v>
      </c>
      <c r="AQ18" s="676"/>
      <c r="AR18" s="676"/>
      <c r="AS18" s="676"/>
      <c r="AT18" s="676"/>
      <c r="AU18" s="676"/>
      <c r="AV18" s="676"/>
      <c r="AW18" s="676"/>
      <c r="AX18" s="676"/>
      <c r="AY18" s="676"/>
      <c r="AZ18" s="676"/>
      <c r="BA18" s="676"/>
      <c r="BB18" s="676"/>
      <c r="BC18" s="676"/>
      <c r="BD18" s="676"/>
      <c r="BE18" s="676"/>
      <c r="BF18" s="677"/>
      <c r="BG18" s="678" t="s">
        <v>251</v>
      </c>
      <c r="BH18" s="679"/>
      <c r="BI18" s="679"/>
      <c r="BJ18" s="679"/>
      <c r="BK18" s="679"/>
      <c r="BL18" s="679"/>
      <c r="BM18" s="679"/>
      <c r="BN18" s="680"/>
      <c r="BO18" s="715" t="s">
        <v>182</v>
      </c>
      <c r="BP18" s="715"/>
      <c r="BQ18" s="715"/>
      <c r="BR18" s="715"/>
      <c r="BS18" s="684" t="s">
        <v>251</v>
      </c>
      <c r="BT18" s="679"/>
      <c r="BU18" s="679"/>
      <c r="BV18" s="679"/>
      <c r="BW18" s="679"/>
      <c r="BX18" s="679"/>
      <c r="BY18" s="679"/>
      <c r="BZ18" s="679"/>
      <c r="CA18" s="679"/>
      <c r="CB18" s="722"/>
      <c r="CD18" s="711" t="s">
        <v>268</v>
      </c>
      <c r="CE18" s="712"/>
      <c r="CF18" s="712"/>
      <c r="CG18" s="712"/>
      <c r="CH18" s="712"/>
      <c r="CI18" s="712"/>
      <c r="CJ18" s="712"/>
      <c r="CK18" s="712"/>
      <c r="CL18" s="712"/>
      <c r="CM18" s="712"/>
      <c r="CN18" s="712"/>
      <c r="CO18" s="712"/>
      <c r="CP18" s="712"/>
      <c r="CQ18" s="713"/>
      <c r="CR18" s="678">
        <v>920</v>
      </c>
      <c r="CS18" s="679"/>
      <c r="CT18" s="679"/>
      <c r="CU18" s="679"/>
      <c r="CV18" s="679"/>
      <c r="CW18" s="679"/>
      <c r="CX18" s="679"/>
      <c r="CY18" s="680"/>
      <c r="CZ18" s="715">
        <v>0</v>
      </c>
      <c r="DA18" s="715"/>
      <c r="DB18" s="715"/>
      <c r="DC18" s="715"/>
      <c r="DD18" s="684" t="s">
        <v>182</v>
      </c>
      <c r="DE18" s="679"/>
      <c r="DF18" s="679"/>
      <c r="DG18" s="679"/>
      <c r="DH18" s="679"/>
      <c r="DI18" s="679"/>
      <c r="DJ18" s="679"/>
      <c r="DK18" s="679"/>
      <c r="DL18" s="679"/>
      <c r="DM18" s="679"/>
      <c r="DN18" s="679"/>
      <c r="DO18" s="679"/>
      <c r="DP18" s="680"/>
      <c r="DQ18" s="684">
        <v>920</v>
      </c>
      <c r="DR18" s="679"/>
      <c r="DS18" s="679"/>
      <c r="DT18" s="679"/>
      <c r="DU18" s="679"/>
      <c r="DV18" s="679"/>
      <c r="DW18" s="679"/>
      <c r="DX18" s="679"/>
      <c r="DY18" s="679"/>
      <c r="DZ18" s="679"/>
      <c r="EA18" s="679"/>
      <c r="EB18" s="679"/>
      <c r="EC18" s="722"/>
    </row>
    <row r="19" spans="2:133" ht="11.25" customHeight="1" x14ac:dyDescent="0.15">
      <c r="B19" s="675" t="s">
        <v>269</v>
      </c>
      <c r="C19" s="676"/>
      <c r="D19" s="676"/>
      <c r="E19" s="676"/>
      <c r="F19" s="676"/>
      <c r="G19" s="676"/>
      <c r="H19" s="676"/>
      <c r="I19" s="676"/>
      <c r="J19" s="676"/>
      <c r="K19" s="676"/>
      <c r="L19" s="676"/>
      <c r="M19" s="676"/>
      <c r="N19" s="676"/>
      <c r="O19" s="676"/>
      <c r="P19" s="676"/>
      <c r="Q19" s="677"/>
      <c r="R19" s="678">
        <v>2242</v>
      </c>
      <c r="S19" s="679"/>
      <c r="T19" s="679"/>
      <c r="U19" s="679"/>
      <c r="V19" s="679"/>
      <c r="W19" s="679"/>
      <c r="X19" s="679"/>
      <c r="Y19" s="680"/>
      <c r="Z19" s="715">
        <v>0</v>
      </c>
      <c r="AA19" s="715"/>
      <c r="AB19" s="715"/>
      <c r="AC19" s="715"/>
      <c r="AD19" s="716">
        <v>2242</v>
      </c>
      <c r="AE19" s="716"/>
      <c r="AF19" s="716"/>
      <c r="AG19" s="716"/>
      <c r="AH19" s="716"/>
      <c r="AI19" s="716"/>
      <c r="AJ19" s="716"/>
      <c r="AK19" s="716"/>
      <c r="AL19" s="681">
        <v>0</v>
      </c>
      <c r="AM19" s="682"/>
      <c r="AN19" s="682"/>
      <c r="AO19" s="717"/>
      <c r="AP19" s="675" t="s">
        <v>270</v>
      </c>
      <c r="AQ19" s="676"/>
      <c r="AR19" s="676"/>
      <c r="AS19" s="676"/>
      <c r="AT19" s="676"/>
      <c r="AU19" s="676"/>
      <c r="AV19" s="676"/>
      <c r="AW19" s="676"/>
      <c r="AX19" s="676"/>
      <c r="AY19" s="676"/>
      <c r="AZ19" s="676"/>
      <c r="BA19" s="676"/>
      <c r="BB19" s="676"/>
      <c r="BC19" s="676"/>
      <c r="BD19" s="676"/>
      <c r="BE19" s="676"/>
      <c r="BF19" s="677"/>
      <c r="BG19" s="678">
        <v>33860</v>
      </c>
      <c r="BH19" s="679"/>
      <c r="BI19" s="679"/>
      <c r="BJ19" s="679"/>
      <c r="BK19" s="679"/>
      <c r="BL19" s="679"/>
      <c r="BM19" s="679"/>
      <c r="BN19" s="680"/>
      <c r="BO19" s="715">
        <v>1</v>
      </c>
      <c r="BP19" s="715"/>
      <c r="BQ19" s="715"/>
      <c r="BR19" s="715"/>
      <c r="BS19" s="684" t="s">
        <v>182</v>
      </c>
      <c r="BT19" s="679"/>
      <c r="BU19" s="679"/>
      <c r="BV19" s="679"/>
      <c r="BW19" s="679"/>
      <c r="BX19" s="679"/>
      <c r="BY19" s="679"/>
      <c r="BZ19" s="679"/>
      <c r="CA19" s="679"/>
      <c r="CB19" s="722"/>
      <c r="CD19" s="711" t="s">
        <v>271</v>
      </c>
      <c r="CE19" s="712"/>
      <c r="CF19" s="712"/>
      <c r="CG19" s="712"/>
      <c r="CH19" s="712"/>
      <c r="CI19" s="712"/>
      <c r="CJ19" s="712"/>
      <c r="CK19" s="712"/>
      <c r="CL19" s="712"/>
      <c r="CM19" s="712"/>
      <c r="CN19" s="712"/>
      <c r="CO19" s="712"/>
      <c r="CP19" s="712"/>
      <c r="CQ19" s="713"/>
      <c r="CR19" s="678" t="s">
        <v>172</v>
      </c>
      <c r="CS19" s="679"/>
      <c r="CT19" s="679"/>
      <c r="CU19" s="679"/>
      <c r="CV19" s="679"/>
      <c r="CW19" s="679"/>
      <c r="CX19" s="679"/>
      <c r="CY19" s="680"/>
      <c r="CZ19" s="715" t="s">
        <v>182</v>
      </c>
      <c r="DA19" s="715"/>
      <c r="DB19" s="715"/>
      <c r="DC19" s="715"/>
      <c r="DD19" s="684" t="s">
        <v>251</v>
      </c>
      <c r="DE19" s="679"/>
      <c r="DF19" s="679"/>
      <c r="DG19" s="679"/>
      <c r="DH19" s="679"/>
      <c r="DI19" s="679"/>
      <c r="DJ19" s="679"/>
      <c r="DK19" s="679"/>
      <c r="DL19" s="679"/>
      <c r="DM19" s="679"/>
      <c r="DN19" s="679"/>
      <c r="DO19" s="679"/>
      <c r="DP19" s="680"/>
      <c r="DQ19" s="684" t="s">
        <v>182</v>
      </c>
      <c r="DR19" s="679"/>
      <c r="DS19" s="679"/>
      <c r="DT19" s="679"/>
      <c r="DU19" s="679"/>
      <c r="DV19" s="679"/>
      <c r="DW19" s="679"/>
      <c r="DX19" s="679"/>
      <c r="DY19" s="679"/>
      <c r="DZ19" s="679"/>
      <c r="EA19" s="679"/>
      <c r="EB19" s="679"/>
      <c r="EC19" s="722"/>
    </row>
    <row r="20" spans="2:133" ht="11.25" customHeight="1" x14ac:dyDescent="0.15">
      <c r="B20" s="675" t="s">
        <v>272</v>
      </c>
      <c r="C20" s="676"/>
      <c r="D20" s="676"/>
      <c r="E20" s="676"/>
      <c r="F20" s="676"/>
      <c r="G20" s="676"/>
      <c r="H20" s="676"/>
      <c r="I20" s="676"/>
      <c r="J20" s="676"/>
      <c r="K20" s="676"/>
      <c r="L20" s="676"/>
      <c r="M20" s="676"/>
      <c r="N20" s="676"/>
      <c r="O20" s="676"/>
      <c r="P20" s="676"/>
      <c r="Q20" s="677"/>
      <c r="R20" s="678">
        <v>841</v>
      </c>
      <c r="S20" s="679"/>
      <c r="T20" s="679"/>
      <c r="U20" s="679"/>
      <c r="V20" s="679"/>
      <c r="W20" s="679"/>
      <c r="X20" s="679"/>
      <c r="Y20" s="680"/>
      <c r="Z20" s="715">
        <v>0</v>
      </c>
      <c r="AA20" s="715"/>
      <c r="AB20" s="715"/>
      <c r="AC20" s="715"/>
      <c r="AD20" s="716">
        <v>841</v>
      </c>
      <c r="AE20" s="716"/>
      <c r="AF20" s="716"/>
      <c r="AG20" s="716"/>
      <c r="AH20" s="716"/>
      <c r="AI20" s="716"/>
      <c r="AJ20" s="716"/>
      <c r="AK20" s="716"/>
      <c r="AL20" s="681">
        <v>0</v>
      </c>
      <c r="AM20" s="682"/>
      <c r="AN20" s="682"/>
      <c r="AO20" s="717"/>
      <c r="AP20" s="675" t="s">
        <v>273</v>
      </c>
      <c r="AQ20" s="676"/>
      <c r="AR20" s="676"/>
      <c r="AS20" s="676"/>
      <c r="AT20" s="676"/>
      <c r="AU20" s="676"/>
      <c r="AV20" s="676"/>
      <c r="AW20" s="676"/>
      <c r="AX20" s="676"/>
      <c r="AY20" s="676"/>
      <c r="AZ20" s="676"/>
      <c r="BA20" s="676"/>
      <c r="BB20" s="676"/>
      <c r="BC20" s="676"/>
      <c r="BD20" s="676"/>
      <c r="BE20" s="676"/>
      <c r="BF20" s="677"/>
      <c r="BG20" s="678">
        <v>33860</v>
      </c>
      <c r="BH20" s="679"/>
      <c r="BI20" s="679"/>
      <c r="BJ20" s="679"/>
      <c r="BK20" s="679"/>
      <c r="BL20" s="679"/>
      <c r="BM20" s="679"/>
      <c r="BN20" s="680"/>
      <c r="BO20" s="715">
        <v>1</v>
      </c>
      <c r="BP20" s="715"/>
      <c r="BQ20" s="715"/>
      <c r="BR20" s="715"/>
      <c r="BS20" s="684" t="s">
        <v>251</v>
      </c>
      <c r="BT20" s="679"/>
      <c r="BU20" s="679"/>
      <c r="BV20" s="679"/>
      <c r="BW20" s="679"/>
      <c r="BX20" s="679"/>
      <c r="BY20" s="679"/>
      <c r="BZ20" s="679"/>
      <c r="CA20" s="679"/>
      <c r="CB20" s="722"/>
      <c r="CD20" s="711" t="s">
        <v>274</v>
      </c>
      <c r="CE20" s="712"/>
      <c r="CF20" s="712"/>
      <c r="CG20" s="712"/>
      <c r="CH20" s="712"/>
      <c r="CI20" s="712"/>
      <c r="CJ20" s="712"/>
      <c r="CK20" s="712"/>
      <c r="CL20" s="712"/>
      <c r="CM20" s="712"/>
      <c r="CN20" s="712"/>
      <c r="CO20" s="712"/>
      <c r="CP20" s="712"/>
      <c r="CQ20" s="713"/>
      <c r="CR20" s="678">
        <v>15080027</v>
      </c>
      <c r="CS20" s="679"/>
      <c r="CT20" s="679"/>
      <c r="CU20" s="679"/>
      <c r="CV20" s="679"/>
      <c r="CW20" s="679"/>
      <c r="CX20" s="679"/>
      <c r="CY20" s="680"/>
      <c r="CZ20" s="715">
        <v>100</v>
      </c>
      <c r="DA20" s="715"/>
      <c r="DB20" s="715"/>
      <c r="DC20" s="715"/>
      <c r="DD20" s="684">
        <v>765486</v>
      </c>
      <c r="DE20" s="679"/>
      <c r="DF20" s="679"/>
      <c r="DG20" s="679"/>
      <c r="DH20" s="679"/>
      <c r="DI20" s="679"/>
      <c r="DJ20" s="679"/>
      <c r="DK20" s="679"/>
      <c r="DL20" s="679"/>
      <c r="DM20" s="679"/>
      <c r="DN20" s="679"/>
      <c r="DO20" s="679"/>
      <c r="DP20" s="680"/>
      <c r="DQ20" s="684">
        <v>11537612</v>
      </c>
      <c r="DR20" s="679"/>
      <c r="DS20" s="679"/>
      <c r="DT20" s="679"/>
      <c r="DU20" s="679"/>
      <c r="DV20" s="679"/>
      <c r="DW20" s="679"/>
      <c r="DX20" s="679"/>
      <c r="DY20" s="679"/>
      <c r="DZ20" s="679"/>
      <c r="EA20" s="679"/>
      <c r="EB20" s="679"/>
      <c r="EC20" s="722"/>
    </row>
    <row r="21" spans="2:133" ht="11.25" customHeight="1" x14ac:dyDescent="0.15">
      <c r="B21" s="675" t="s">
        <v>275</v>
      </c>
      <c r="C21" s="676"/>
      <c r="D21" s="676"/>
      <c r="E21" s="676"/>
      <c r="F21" s="676"/>
      <c r="G21" s="676"/>
      <c r="H21" s="676"/>
      <c r="I21" s="676"/>
      <c r="J21" s="676"/>
      <c r="K21" s="676"/>
      <c r="L21" s="676"/>
      <c r="M21" s="676"/>
      <c r="N21" s="676"/>
      <c r="O21" s="676"/>
      <c r="P21" s="676"/>
      <c r="Q21" s="677"/>
      <c r="R21" s="678">
        <v>40782</v>
      </c>
      <c r="S21" s="679"/>
      <c r="T21" s="679"/>
      <c r="U21" s="679"/>
      <c r="V21" s="679"/>
      <c r="W21" s="679"/>
      <c r="X21" s="679"/>
      <c r="Y21" s="680"/>
      <c r="Z21" s="715">
        <v>0.3</v>
      </c>
      <c r="AA21" s="715"/>
      <c r="AB21" s="715"/>
      <c r="AC21" s="715"/>
      <c r="AD21" s="716">
        <v>40782</v>
      </c>
      <c r="AE21" s="716"/>
      <c r="AF21" s="716"/>
      <c r="AG21" s="716"/>
      <c r="AH21" s="716"/>
      <c r="AI21" s="716"/>
      <c r="AJ21" s="716"/>
      <c r="AK21" s="716"/>
      <c r="AL21" s="681">
        <v>0.4</v>
      </c>
      <c r="AM21" s="682"/>
      <c r="AN21" s="682"/>
      <c r="AO21" s="717"/>
      <c r="AP21" s="772" t="s">
        <v>276</v>
      </c>
      <c r="AQ21" s="780"/>
      <c r="AR21" s="780"/>
      <c r="AS21" s="780"/>
      <c r="AT21" s="780"/>
      <c r="AU21" s="780"/>
      <c r="AV21" s="780"/>
      <c r="AW21" s="780"/>
      <c r="AX21" s="780"/>
      <c r="AY21" s="780"/>
      <c r="AZ21" s="780"/>
      <c r="BA21" s="780"/>
      <c r="BB21" s="780"/>
      <c r="BC21" s="780"/>
      <c r="BD21" s="780"/>
      <c r="BE21" s="780"/>
      <c r="BF21" s="774"/>
      <c r="BG21" s="678">
        <v>33860</v>
      </c>
      <c r="BH21" s="679"/>
      <c r="BI21" s="679"/>
      <c r="BJ21" s="679"/>
      <c r="BK21" s="679"/>
      <c r="BL21" s="679"/>
      <c r="BM21" s="679"/>
      <c r="BN21" s="680"/>
      <c r="BO21" s="715">
        <v>1</v>
      </c>
      <c r="BP21" s="715"/>
      <c r="BQ21" s="715"/>
      <c r="BR21" s="715"/>
      <c r="BS21" s="684" t="s">
        <v>182</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277</v>
      </c>
      <c r="C22" s="676"/>
      <c r="D22" s="676"/>
      <c r="E22" s="676"/>
      <c r="F22" s="676"/>
      <c r="G22" s="676"/>
      <c r="H22" s="676"/>
      <c r="I22" s="676"/>
      <c r="J22" s="676"/>
      <c r="K22" s="676"/>
      <c r="L22" s="676"/>
      <c r="M22" s="676"/>
      <c r="N22" s="676"/>
      <c r="O22" s="676"/>
      <c r="P22" s="676"/>
      <c r="Q22" s="677"/>
      <c r="R22" s="678">
        <v>6583090</v>
      </c>
      <c r="S22" s="679"/>
      <c r="T22" s="679"/>
      <c r="U22" s="679"/>
      <c r="V22" s="679"/>
      <c r="W22" s="679"/>
      <c r="X22" s="679"/>
      <c r="Y22" s="680"/>
      <c r="Z22" s="715">
        <v>42.5</v>
      </c>
      <c r="AA22" s="715"/>
      <c r="AB22" s="715"/>
      <c r="AC22" s="715"/>
      <c r="AD22" s="716">
        <v>5766977</v>
      </c>
      <c r="AE22" s="716"/>
      <c r="AF22" s="716"/>
      <c r="AG22" s="716"/>
      <c r="AH22" s="716"/>
      <c r="AI22" s="716"/>
      <c r="AJ22" s="716"/>
      <c r="AK22" s="716"/>
      <c r="AL22" s="681">
        <v>58.4</v>
      </c>
      <c r="AM22" s="682"/>
      <c r="AN22" s="682"/>
      <c r="AO22" s="717"/>
      <c r="AP22" s="772" t="s">
        <v>278</v>
      </c>
      <c r="AQ22" s="780"/>
      <c r="AR22" s="780"/>
      <c r="AS22" s="780"/>
      <c r="AT22" s="780"/>
      <c r="AU22" s="780"/>
      <c r="AV22" s="780"/>
      <c r="AW22" s="780"/>
      <c r="AX22" s="780"/>
      <c r="AY22" s="780"/>
      <c r="AZ22" s="780"/>
      <c r="BA22" s="780"/>
      <c r="BB22" s="780"/>
      <c r="BC22" s="780"/>
      <c r="BD22" s="780"/>
      <c r="BE22" s="780"/>
      <c r="BF22" s="774"/>
      <c r="BG22" s="678" t="s">
        <v>182</v>
      </c>
      <c r="BH22" s="679"/>
      <c r="BI22" s="679"/>
      <c r="BJ22" s="679"/>
      <c r="BK22" s="679"/>
      <c r="BL22" s="679"/>
      <c r="BM22" s="679"/>
      <c r="BN22" s="680"/>
      <c r="BO22" s="715" t="s">
        <v>182</v>
      </c>
      <c r="BP22" s="715"/>
      <c r="BQ22" s="715"/>
      <c r="BR22" s="715"/>
      <c r="BS22" s="684" t="s">
        <v>182</v>
      </c>
      <c r="BT22" s="679"/>
      <c r="BU22" s="679"/>
      <c r="BV22" s="679"/>
      <c r="BW22" s="679"/>
      <c r="BX22" s="679"/>
      <c r="BY22" s="679"/>
      <c r="BZ22" s="679"/>
      <c r="CA22" s="679"/>
      <c r="CB22" s="722"/>
      <c r="CD22" s="782" t="s">
        <v>279</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280</v>
      </c>
      <c r="C23" s="676"/>
      <c r="D23" s="676"/>
      <c r="E23" s="676"/>
      <c r="F23" s="676"/>
      <c r="G23" s="676"/>
      <c r="H23" s="676"/>
      <c r="I23" s="676"/>
      <c r="J23" s="676"/>
      <c r="K23" s="676"/>
      <c r="L23" s="676"/>
      <c r="M23" s="676"/>
      <c r="N23" s="676"/>
      <c r="O23" s="676"/>
      <c r="P23" s="676"/>
      <c r="Q23" s="677"/>
      <c r="R23" s="678">
        <v>5766977</v>
      </c>
      <c r="S23" s="679"/>
      <c r="T23" s="679"/>
      <c r="U23" s="679"/>
      <c r="V23" s="679"/>
      <c r="W23" s="679"/>
      <c r="X23" s="679"/>
      <c r="Y23" s="680"/>
      <c r="Z23" s="715">
        <v>37.299999999999997</v>
      </c>
      <c r="AA23" s="715"/>
      <c r="AB23" s="715"/>
      <c r="AC23" s="715"/>
      <c r="AD23" s="716">
        <v>5766977</v>
      </c>
      <c r="AE23" s="716"/>
      <c r="AF23" s="716"/>
      <c r="AG23" s="716"/>
      <c r="AH23" s="716"/>
      <c r="AI23" s="716"/>
      <c r="AJ23" s="716"/>
      <c r="AK23" s="716"/>
      <c r="AL23" s="681">
        <v>58.4</v>
      </c>
      <c r="AM23" s="682"/>
      <c r="AN23" s="682"/>
      <c r="AO23" s="717"/>
      <c r="AP23" s="772" t="s">
        <v>281</v>
      </c>
      <c r="AQ23" s="780"/>
      <c r="AR23" s="780"/>
      <c r="AS23" s="780"/>
      <c r="AT23" s="780"/>
      <c r="AU23" s="780"/>
      <c r="AV23" s="780"/>
      <c r="AW23" s="780"/>
      <c r="AX23" s="780"/>
      <c r="AY23" s="780"/>
      <c r="AZ23" s="780"/>
      <c r="BA23" s="780"/>
      <c r="BB23" s="780"/>
      <c r="BC23" s="780"/>
      <c r="BD23" s="780"/>
      <c r="BE23" s="780"/>
      <c r="BF23" s="774"/>
      <c r="BG23" s="678" t="s">
        <v>182</v>
      </c>
      <c r="BH23" s="679"/>
      <c r="BI23" s="679"/>
      <c r="BJ23" s="679"/>
      <c r="BK23" s="679"/>
      <c r="BL23" s="679"/>
      <c r="BM23" s="679"/>
      <c r="BN23" s="680"/>
      <c r="BO23" s="715" t="s">
        <v>182</v>
      </c>
      <c r="BP23" s="715"/>
      <c r="BQ23" s="715"/>
      <c r="BR23" s="715"/>
      <c r="BS23" s="684" t="s">
        <v>251</v>
      </c>
      <c r="BT23" s="679"/>
      <c r="BU23" s="679"/>
      <c r="BV23" s="679"/>
      <c r="BW23" s="679"/>
      <c r="BX23" s="679"/>
      <c r="BY23" s="679"/>
      <c r="BZ23" s="679"/>
      <c r="CA23" s="679"/>
      <c r="CB23" s="722"/>
      <c r="CD23" s="782" t="s">
        <v>220</v>
      </c>
      <c r="CE23" s="783"/>
      <c r="CF23" s="783"/>
      <c r="CG23" s="783"/>
      <c r="CH23" s="783"/>
      <c r="CI23" s="783"/>
      <c r="CJ23" s="783"/>
      <c r="CK23" s="783"/>
      <c r="CL23" s="783"/>
      <c r="CM23" s="783"/>
      <c r="CN23" s="783"/>
      <c r="CO23" s="783"/>
      <c r="CP23" s="783"/>
      <c r="CQ23" s="784"/>
      <c r="CR23" s="782" t="s">
        <v>282</v>
      </c>
      <c r="CS23" s="783"/>
      <c r="CT23" s="783"/>
      <c r="CU23" s="783"/>
      <c r="CV23" s="783"/>
      <c r="CW23" s="783"/>
      <c r="CX23" s="783"/>
      <c r="CY23" s="784"/>
      <c r="CZ23" s="782" t="s">
        <v>283</v>
      </c>
      <c r="DA23" s="783"/>
      <c r="DB23" s="783"/>
      <c r="DC23" s="784"/>
      <c r="DD23" s="782" t="s">
        <v>284</v>
      </c>
      <c r="DE23" s="783"/>
      <c r="DF23" s="783"/>
      <c r="DG23" s="783"/>
      <c r="DH23" s="783"/>
      <c r="DI23" s="783"/>
      <c r="DJ23" s="783"/>
      <c r="DK23" s="784"/>
      <c r="DL23" s="791" t="s">
        <v>285</v>
      </c>
      <c r="DM23" s="792"/>
      <c r="DN23" s="792"/>
      <c r="DO23" s="792"/>
      <c r="DP23" s="792"/>
      <c r="DQ23" s="792"/>
      <c r="DR23" s="792"/>
      <c r="DS23" s="792"/>
      <c r="DT23" s="792"/>
      <c r="DU23" s="792"/>
      <c r="DV23" s="793"/>
      <c r="DW23" s="782" t="s">
        <v>286</v>
      </c>
      <c r="DX23" s="783"/>
      <c r="DY23" s="783"/>
      <c r="DZ23" s="783"/>
      <c r="EA23" s="783"/>
      <c r="EB23" s="783"/>
      <c r="EC23" s="784"/>
    </row>
    <row r="24" spans="2:133" ht="11.25" customHeight="1" x14ac:dyDescent="0.15">
      <c r="B24" s="675" t="s">
        <v>287</v>
      </c>
      <c r="C24" s="676"/>
      <c r="D24" s="676"/>
      <c r="E24" s="676"/>
      <c r="F24" s="676"/>
      <c r="G24" s="676"/>
      <c r="H24" s="676"/>
      <c r="I24" s="676"/>
      <c r="J24" s="676"/>
      <c r="K24" s="676"/>
      <c r="L24" s="676"/>
      <c r="M24" s="676"/>
      <c r="N24" s="676"/>
      <c r="O24" s="676"/>
      <c r="P24" s="676"/>
      <c r="Q24" s="677"/>
      <c r="R24" s="678">
        <v>809853</v>
      </c>
      <c r="S24" s="679"/>
      <c r="T24" s="679"/>
      <c r="U24" s="679"/>
      <c r="V24" s="679"/>
      <c r="W24" s="679"/>
      <c r="X24" s="679"/>
      <c r="Y24" s="680"/>
      <c r="Z24" s="715">
        <v>5.2</v>
      </c>
      <c r="AA24" s="715"/>
      <c r="AB24" s="715"/>
      <c r="AC24" s="715"/>
      <c r="AD24" s="716" t="s">
        <v>182</v>
      </c>
      <c r="AE24" s="716"/>
      <c r="AF24" s="716"/>
      <c r="AG24" s="716"/>
      <c r="AH24" s="716"/>
      <c r="AI24" s="716"/>
      <c r="AJ24" s="716"/>
      <c r="AK24" s="716"/>
      <c r="AL24" s="681" t="s">
        <v>182</v>
      </c>
      <c r="AM24" s="682"/>
      <c r="AN24" s="682"/>
      <c r="AO24" s="717"/>
      <c r="AP24" s="772" t="s">
        <v>288</v>
      </c>
      <c r="AQ24" s="780"/>
      <c r="AR24" s="780"/>
      <c r="AS24" s="780"/>
      <c r="AT24" s="780"/>
      <c r="AU24" s="780"/>
      <c r="AV24" s="780"/>
      <c r="AW24" s="780"/>
      <c r="AX24" s="780"/>
      <c r="AY24" s="780"/>
      <c r="AZ24" s="780"/>
      <c r="BA24" s="780"/>
      <c r="BB24" s="780"/>
      <c r="BC24" s="780"/>
      <c r="BD24" s="780"/>
      <c r="BE24" s="780"/>
      <c r="BF24" s="774"/>
      <c r="BG24" s="678" t="s">
        <v>251</v>
      </c>
      <c r="BH24" s="679"/>
      <c r="BI24" s="679"/>
      <c r="BJ24" s="679"/>
      <c r="BK24" s="679"/>
      <c r="BL24" s="679"/>
      <c r="BM24" s="679"/>
      <c r="BN24" s="680"/>
      <c r="BO24" s="715" t="s">
        <v>182</v>
      </c>
      <c r="BP24" s="715"/>
      <c r="BQ24" s="715"/>
      <c r="BR24" s="715"/>
      <c r="BS24" s="684" t="s">
        <v>182</v>
      </c>
      <c r="BT24" s="679"/>
      <c r="BU24" s="679"/>
      <c r="BV24" s="679"/>
      <c r="BW24" s="679"/>
      <c r="BX24" s="679"/>
      <c r="BY24" s="679"/>
      <c r="BZ24" s="679"/>
      <c r="CA24" s="679"/>
      <c r="CB24" s="722"/>
      <c r="CD24" s="736" t="s">
        <v>289</v>
      </c>
      <c r="CE24" s="737"/>
      <c r="CF24" s="737"/>
      <c r="CG24" s="737"/>
      <c r="CH24" s="737"/>
      <c r="CI24" s="737"/>
      <c r="CJ24" s="737"/>
      <c r="CK24" s="737"/>
      <c r="CL24" s="737"/>
      <c r="CM24" s="737"/>
      <c r="CN24" s="737"/>
      <c r="CO24" s="737"/>
      <c r="CP24" s="737"/>
      <c r="CQ24" s="738"/>
      <c r="CR24" s="733">
        <v>6937312</v>
      </c>
      <c r="CS24" s="734"/>
      <c r="CT24" s="734"/>
      <c r="CU24" s="734"/>
      <c r="CV24" s="734"/>
      <c r="CW24" s="734"/>
      <c r="CX24" s="734"/>
      <c r="CY24" s="777"/>
      <c r="CZ24" s="778">
        <v>46</v>
      </c>
      <c r="DA24" s="749"/>
      <c r="DB24" s="749"/>
      <c r="DC24" s="781"/>
      <c r="DD24" s="776">
        <v>4968074</v>
      </c>
      <c r="DE24" s="734"/>
      <c r="DF24" s="734"/>
      <c r="DG24" s="734"/>
      <c r="DH24" s="734"/>
      <c r="DI24" s="734"/>
      <c r="DJ24" s="734"/>
      <c r="DK24" s="777"/>
      <c r="DL24" s="776">
        <v>4925583</v>
      </c>
      <c r="DM24" s="734"/>
      <c r="DN24" s="734"/>
      <c r="DO24" s="734"/>
      <c r="DP24" s="734"/>
      <c r="DQ24" s="734"/>
      <c r="DR24" s="734"/>
      <c r="DS24" s="734"/>
      <c r="DT24" s="734"/>
      <c r="DU24" s="734"/>
      <c r="DV24" s="777"/>
      <c r="DW24" s="778">
        <v>48.1</v>
      </c>
      <c r="DX24" s="749"/>
      <c r="DY24" s="749"/>
      <c r="DZ24" s="749"/>
      <c r="EA24" s="749"/>
      <c r="EB24" s="749"/>
      <c r="EC24" s="779"/>
    </row>
    <row r="25" spans="2:133" ht="11.25" customHeight="1" x14ac:dyDescent="0.15">
      <c r="B25" s="675" t="s">
        <v>290</v>
      </c>
      <c r="C25" s="676"/>
      <c r="D25" s="676"/>
      <c r="E25" s="676"/>
      <c r="F25" s="676"/>
      <c r="G25" s="676"/>
      <c r="H25" s="676"/>
      <c r="I25" s="676"/>
      <c r="J25" s="676"/>
      <c r="K25" s="676"/>
      <c r="L25" s="676"/>
      <c r="M25" s="676"/>
      <c r="N25" s="676"/>
      <c r="O25" s="676"/>
      <c r="P25" s="676"/>
      <c r="Q25" s="677"/>
      <c r="R25" s="678">
        <v>6260</v>
      </c>
      <c r="S25" s="679"/>
      <c r="T25" s="679"/>
      <c r="U25" s="679"/>
      <c r="V25" s="679"/>
      <c r="W25" s="679"/>
      <c r="X25" s="679"/>
      <c r="Y25" s="680"/>
      <c r="Z25" s="715">
        <v>0</v>
      </c>
      <c r="AA25" s="715"/>
      <c r="AB25" s="715"/>
      <c r="AC25" s="715"/>
      <c r="AD25" s="716" t="s">
        <v>182</v>
      </c>
      <c r="AE25" s="716"/>
      <c r="AF25" s="716"/>
      <c r="AG25" s="716"/>
      <c r="AH25" s="716"/>
      <c r="AI25" s="716"/>
      <c r="AJ25" s="716"/>
      <c r="AK25" s="716"/>
      <c r="AL25" s="681" t="s">
        <v>182</v>
      </c>
      <c r="AM25" s="682"/>
      <c r="AN25" s="682"/>
      <c r="AO25" s="717"/>
      <c r="AP25" s="772" t="s">
        <v>291</v>
      </c>
      <c r="AQ25" s="780"/>
      <c r="AR25" s="780"/>
      <c r="AS25" s="780"/>
      <c r="AT25" s="780"/>
      <c r="AU25" s="780"/>
      <c r="AV25" s="780"/>
      <c r="AW25" s="780"/>
      <c r="AX25" s="780"/>
      <c r="AY25" s="780"/>
      <c r="AZ25" s="780"/>
      <c r="BA25" s="780"/>
      <c r="BB25" s="780"/>
      <c r="BC25" s="780"/>
      <c r="BD25" s="780"/>
      <c r="BE25" s="780"/>
      <c r="BF25" s="774"/>
      <c r="BG25" s="678" t="s">
        <v>251</v>
      </c>
      <c r="BH25" s="679"/>
      <c r="BI25" s="679"/>
      <c r="BJ25" s="679"/>
      <c r="BK25" s="679"/>
      <c r="BL25" s="679"/>
      <c r="BM25" s="679"/>
      <c r="BN25" s="680"/>
      <c r="BO25" s="715" t="s">
        <v>182</v>
      </c>
      <c r="BP25" s="715"/>
      <c r="BQ25" s="715"/>
      <c r="BR25" s="715"/>
      <c r="BS25" s="684" t="s">
        <v>251</v>
      </c>
      <c r="BT25" s="679"/>
      <c r="BU25" s="679"/>
      <c r="BV25" s="679"/>
      <c r="BW25" s="679"/>
      <c r="BX25" s="679"/>
      <c r="BY25" s="679"/>
      <c r="BZ25" s="679"/>
      <c r="CA25" s="679"/>
      <c r="CB25" s="722"/>
      <c r="CD25" s="711" t="s">
        <v>292</v>
      </c>
      <c r="CE25" s="712"/>
      <c r="CF25" s="712"/>
      <c r="CG25" s="712"/>
      <c r="CH25" s="712"/>
      <c r="CI25" s="712"/>
      <c r="CJ25" s="712"/>
      <c r="CK25" s="712"/>
      <c r="CL25" s="712"/>
      <c r="CM25" s="712"/>
      <c r="CN25" s="712"/>
      <c r="CO25" s="712"/>
      <c r="CP25" s="712"/>
      <c r="CQ25" s="713"/>
      <c r="CR25" s="678">
        <v>2406376</v>
      </c>
      <c r="CS25" s="697"/>
      <c r="CT25" s="697"/>
      <c r="CU25" s="697"/>
      <c r="CV25" s="697"/>
      <c r="CW25" s="697"/>
      <c r="CX25" s="697"/>
      <c r="CY25" s="698"/>
      <c r="CZ25" s="681">
        <v>16</v>
      </c>
      <c r="DA25" s="699"/>
      <c r="DB25" s="699"/>
      <c r="DC25" s="700"/>
      <c r="DD25" s="684">
        <v>2277638</v>
      </c>
      <c r="DE25" s="697"/>
      <c r="DF25" s="697"/>
      <c r="DG25" s="697"/>
      <c r="DH25" s="697"/>
      <c r="DI25" s="697"/>
      <c r="DJ25" s="697"/>
      <c r="DK25" s="698"/>
      <c r="DL25" s="684">
        <v>2235748</v>
      </c>
      <c r="DM25" s="697"/>
      <c r="DN25" s="697"/>
      <c r="DO25" s="697"/>
      <c r="DP25" s="697"/>
      <c r="DQ25" s="697"/>
      <c r="DR25" s="697"/>
      <c r="DS25" s="697"/>
      <c r="DT25" s="697"/>
      <c r="DU25" s="697"/>
      <c r="DV25" s="698"/>
      <c r="DW25" s="681">
        <v>21.8</v>
      </c>
      <c r="DX25" s="699"/>
      <c r="DY25" s="699"/>
      <c r="DZ25" s="699"/>
      <c r="EA25" s="699"/>
      <c r="EB25" s="699"/>
      <c r="EC25" s="714"/>
    </row>
    <row r="26" spans="2:133" ht="11.25" customHeight="1" x14ac:dyDescent="0.15">
      <c r="B26" s="675" t="s">
        <v>293</v>
      </c>
      <c r="C26" s="676"/>
      <c r="D26" s="676"/>
      <c r="E26" s="676"/>
      <c r="F26" s="676"/>
      <c r="G26" s="676"/>
      <c r="H26" s="676"/>
      <c r="I26" s="676"/>
      <c r="J26" s="676"/>
      <c r="K26" s="676"/>
      <c r="L26" s="676"/>
      <c r="M26" s="676"/>
      <c r="N26" s="676"/>
      <c r="O26" s="676"/>
      <c r="P26" s="676"/>
      <c r="Q26" s="677"/>
      <c r="R26" s="678">
        <v>10669555</v>
      </c>
      <c r="S26" s="679"/>
      <c r="T26" s="679"/>
      <c r="U26" s="679"/>
      <c r="V26" s="679"/>
      <c r="W26" s="679"/>
      <c r="X26" s="679"/>
      <c r="Y26" s="680"/>
      <c r="Z26" s="715">
        <v>69</v>
      </c>
      <c r="AA26" s="715"/>
      <c r="AB26" s="715"/>
      <c r="AC26" s="715"/>
      <c r="AD26" s="716">
        <v>9853442</v>
      </c>
      <c r="AE26" s="716"/>
      <c r="AF26" s="716"/>
      <c r="AG26" s="716"/>
      <c r="AH26" s="716"/>
      <c r="AI26" s="716"/>
      <c r="AJ26" s="716"/>
      <c r="AK26" s="716"/>
      <c r="AL26" s="681">
        <v>99.7</v>
      </c>
      <c r="AM26" s="682"/>
      <c r="AN26" s="682"/>
      <c r="AO26" s="717"/>
      <c r="AP26" s="772" t="s">
        <v>294</v>
      </c>
      <c r="AQ26" s="773"/>
      <c r="AR26" s="773"/>
      <c r="AS26" s="773"/>
      <c r="AT26" s="773"/>
      <c r="AU26" s="773"/>
      <c r="AV26" s="773"/>
      <c r="AW26" s="773"/>
      <c r="AX26" s="773"/>
      <c r="AY26" s="773"/>
      <c r="AZ26" s="773"/>
      <c r="BA26" s="773"/>
      <c r="BB26" s="773"/>
      <c r="BC26" s="773"/>
      <c r="BD26" s="773"/>
      <c r="BE26" s="773"/>
      <c r="BF26" s="774"/>
      <c r="BG26" s="678" t="s">
        <v>182</v>
      </c>
      <c r="BH26" s="679"/>
      <c r="BI26" s="679"/>
      <c r="BJ26" s="679"/>
      <c r="BK26" s="679"/>
      <c r="BL26" s="679"/>
      <c r="BM26" s="679"/>
      <c r="BN26" s="680"/>
      <c r="BO26" s="715" t="s">
        <v>182</v>
      </c>
      <c r="BP26" s="715"/>
      <c r="BQ26" s="715"/>
      <c r="BR26" s="715"/>
      <c r="BS26" s="684" t="s">
        <v>182</v>
      </c>
      <c r="BT26" s="679"/>
      <c r="BU26" s="679"/>
      <c r="BV26" s="679"/>
      <c r="BW26" s="679"/>
      <c r="BX26" s="679"/>
      <c r="BY26" s="679"/>
      <c r="BZ26" s="679"/>
      <c r="CA26" s="679"/>
      <c r="CB26" s="722"/>
      <c r="CD26" s="711" t="s">
        <v>295</v>
      </c>
      <c r="CE26" s="712"/>
      <c r="CF26" s="712"/>
      <c r="CG26" s="712"/>
      <c r="CH26" s="712"/>
      <c r="CI26" s="712"/>
      <c r="CJ26" s="712"/>
      <c r="CK26" s="712"/>
      <c r="CL26" s="712"/>
      <c r="CM26" s="712"/>
      <c r="CN26" s="712"/>
      <c r="CO26" s="712"/>
      <c r="CP26" s="712"/>
      <c r="CQ26" s="713"/>
      <c r="CR26" s="678">
        <v>1449124</v>
      </c>
      <c r="CS26" s="679"/>
      <c r="CT26" s="679"/>
      <c r="CU26" s="679"/>
      <c r="CV26" s="679"/>
      <c r="CW26" s="679"/>
      <c r="CX26" s="679"/>
      <c r="CY26" s="680"/>
      <c r="CZ26" s="681">
        <v>9.6</v>
      </c>
      <c r="DA26" s="699"/>
      <c r="DB26" s="699"/>
      <c r="DC26" s="700"/>
      <c r="DD26" s="684">
        <v>1338535</v>
      </c>
      <c r="DE26" s="679"/>
      <c r="DF26" s="679"/>
      <c r="DG26" s="679"/>
      <c r="DH26" s="679"/>
      <c r="DI26" s="679"/>
      <c r="DJ26" s="679"/>
      <c r="DK26" s="680"/>
      <c r="DL26" s="684" t="s">
        <v>182</v>
      </c>
      <c r="DM26" s="679"/>
      <c r="DN26" s="679"/>
      <c r="DO26" s="679"/>
      <c r="DP26" s="679"/>
      <c r="DQ26" s="679"/>
      <c r="DR26" s="679"/>
      <c r="DS26" s="679"/>
      <c r="DT26" s="679"/>
      <c r="DU26" s="679"/>
      <c r="DV26" s="680"/>
      <c r="DW26" s="681" t="s">
        <v>182</v>
      </c>
      <c r="DX26" s="699"/>
      <c r="DY26" s="699"/>
      <c r="DZ26" s="699"/>
      <c r="EA26" s="699"/>
      <c r="EB26" s="699"/>
      <c r="EC26" s="714"/>
    </row>
    <row r="27" spans="2:133" ht="11.25" customHeight="1" x14ac:dyDescent="0.15">
      <c r="B27" s="675" t="s">
        <v>296</v>
      </c>
      <c r="C27" s="676"/>
      <c r="D27" s="676"/>
      <c r="E27" s="676"/>
      <c r="F27" s="676"/>
      <c r="G27" s="676"/>
      <c r="H27" s="676"/>
      <c r="I27" s="676"/>
      <c r="J27" s="676"/>
      <c r="K27" s="676"/>
      <c r="L27" s="676"/>
      <c r="M27" s="676"/>
      <c r="N27" s="676"/>
      <c r="O27" s="676"/>
      <c r="P27" s="676"/>
      <c r="Q27" s="677"/>
      <c r="R27" s="678">
        <v>2249</v>
      </c>
      <c r="S27" s="679"/>
      <c r="T27" s="679"/>
      <c r="U27" s="679"/>
      <c r="V27" s="679"/>
      <c r="W27" s="679"/>
      <c r="X27" s="679"/>
      <c r="Y27" s="680"/>
      <c r="Z27" s="715">
        <v>0</v>
      </c>
      <c r="AA27" s="715"/>
      <c r="AB27" s="715"/>
      <c r="AC27" s="715"/>
      <c r="AD27" s="716">
        <v>2249</v>
      </c>
      <c r="AE27" s="716"/>
      <c r="AF27" s="716"/>
      <c r="AG27" s="716"/>
      <c r="AH27" s="716"/>
      <c r="AI27" s="716"/>
      <c r="AJ27" s="716"/>
      <c r="AK27" s="716"/>
      <c r="AL27" s="681">
        <v>0</v>
      </c>
      <c r="AM27" s="682"/>
      <c r="AN27" s="682"/>
      <c r="AO27" s="717"/>
      <c r="AP27" s="675" t="s">
        <v>297</v>
      </c>
      <c r="AQ27" s="676"/>
      <c r="AR27" s="676"/>
      <c r="AS27" s="676"/>
      <c r="AT27" s="676"/>
      <c r="AU27" s="676"/>
      <c r="AV27" s="676"/>
      <c r="AW27" s="676"/>
      <c r="AX27" s="676"/>
      <c r="AY27" s="676"/>
      <c r="AZ27" s="676"/>
      <c r="BA27" s="676"/>
      <c r="BB27" s="676"/>
      <c r="BC27" s="676"/>
      <c r="BD27" s="676"/>
      <c r="BE27" s="676"/>
      <c r="BF27" s="677"/>
      <c r="BG27" s="678">
        <v>3311009</v>
      </c>
      <c r="BH27" s="679"/>
      <c r="BI27" s="679"/>
      <c r="BJ27" s="679"/>
      <c r="BK27" s="679"/>
      <c r="BL27" s="679"/>
      <c r="BM27" s="679"/>
      <c r="BN27" s="680"/>
      <c r="BO27" s="715">
        <v>100</v>
      </c>
      <c r="BP27" s="715"/>
      <c r="BQ27" s="715"/>
      <c r="BR27" s="715"/>
      <c r="BS27" s="684">
        <v>37538</v>
      </c>
      <c r="BT27" s="679"/>
      <c r="BU27" s="679"/>
      <c r="BV27" s="679"/>
      <c r="BW27" s="679"/>
      <c r="BX27" s="679"/>
      <c r="BY27" s="679"/>
      <c r="BZ27" s="679"/>
      <c r="CA27" s="679"/>
      <c r="CB27" s="722"/>
      <c r="CD27" s="711" t="s">
        <v>298</v>
      </c>
      <c r="CE27" s="712"/>
      <c r="CF27" s="712"/>
      <c r="CG27" s="712"/>
      <c r="CH27" s="712"/>
      <c r="CI27" s="712"/>
      <c r="CJ27" s="712"/>
      <c r="CK27" s="712"/>
      <c r="CL27" s="712"/>
      <c r="CM27" s="712"/>
      <c r="CN27" s="712"/>
      <c r="CO27" s="712"/>
      <c r="CP27" s="712"/>
      <c r="CQ27" s="713"/>
      <c r="CR27" s="678">
        <v>2927540</v>
      </c>
      <c r="CS27" s="697"/>
      <c r="CT27" s="697"/>
      <c r="CU27" s="697"/>
      <c r="CV27" s="697"/>
      <c r="CW27" s="697"/>
      <c r="CX27" s="697"/>
      <c r="CY27" s="698"/>
      <c r="CZ27" s="681">
        <v>19.399999999999999</v>
      </c>
      <c r="DA27" s="699"/>
      <c r="DB27" s="699"/>
      <c r="DC27" s="700"/>
      <c r="DD27" s="684">
        <v>1143717</v>
      </c>
      <c r="DE27" s="697"/>
      <c r="DF27" s="697"/>
      <c r="DG27" s="697"/>
      <c r="DH27" s="697"/>
      <c r="DI27" s="697"/>
      <c r="DJ27" s="697"/>
      <c r="DK27" s="698"/>
      <c r="DL27" s="684">
        <v>1143353</v>
      </c>
      <c r="DM27" s="697"/>
      <c r="DN27" s="697"/>
      <c r="DO27" s="697"/>
      <c r="DP27" s="697"/>
      <c r="DQ27" s="697"/>
      <c r="DR27" s="697"/>
      <c r="DS27" s="697"/>
      <c r="DT27" s="697"/>
      <c r="DU27" s="697"/>
      <c r="DV27" s="698"/>
      <c r="DW27" s="681">
        <v>11.2</v>
      </c>
      <c r="DX27" s="699"/>
      <c r="DY27" s="699"/>
      <c r="DZ27" s="699"/>
      <c r="EA27" s="699"/>
      <c r="EB27" s="699"/>
      <c r="EC27" s="714"/>
    </row>
    <row r="28" spans="2:133" ht="11.25" customHeight="1" x14ac:dyDescent="0.15">
      <c r="B28" s="675" t="s">
        <v>299</v>
      </c>
      <c r="C28" s="676"/>
      <c r="D28" s="676"/>
      <c r="E28" s="676"/>
      <c r="F28" s="676"/>
      <c r="G28" s="676"/>
      <c r="H28" s="676"/>
      <c r="I28" s="676"/>
      <c r="J28" s="676"/>
      <c r="K28" s="676"/>
      <c r="L28" s="676"/>
      <c r="M28" s="676"/>
      <c r="N28" s="676"/>
      <c r="O28" s="676"/>
      <c r="P28" s="676"/>
      <c r="Q28" s="677"/>
      <c r="R28" s="678">
        <v>39270</v>
      </c>
      <c r="S28" s="679"/>
      <c r="T28" s="679"/>
      <c r="U28" s="679"/>
      <c r="V28" s="679"/>
      <c r="W28" s="679"/>
      <c r="X28" s="679"/>
      <c r="Y28" s="680"/>
      <c r="Z28" s="715">
        <v>0.3</v>
      </c>
      <c r="AA28" s="715"/>
      <c r="AB28" s="715"/>
      <c r="AC28" s="715"/>
      <c r="AD28" s="716" t="s">
        <v>182</v>
      </c>
      <c r="AE28" s="716"/>
      <c r="AF28" s="716"/>
      <c r="AG28" s="716"/>
      <c r="AH28" s="716"/>
      <c r="AI28" s="716"/>
      <c r="AJ28" s="716"/>
      <c r="AK28" s="716"/>
      <c r="AL28" s="681" t="s">
        <v>182</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300</v>
      </c>
      <c r="CE28" s="712"/>
      <c r="CF28" s="712"/>
      <c r="CG28" s="712"/>
      <c r="CH28" s="712"/>
      <c r="CI28" s="712"/>
      <c r="CJ28" s="712"/>
      <c r="CK28" s="712"/>
      <c r="CL28" s="712"/>
      <c r="CM28" s="712"/>
      <c r="CN28" s="712"/>
      <c r="CO28" s="712"/>
      <c r="CP28" s="712"/>
      <c r="CQ28" s="713"/>
      <c r="CR28" s="678">
        <v>1603396</v>
      </c>
      <c r="CS28" s="679"/>
      <c r="CT28" s="679"/>
      <c r="CU28" s="679"/>
      <c r="CV28" s="679"/>
      <c r="CW28" s="679"/>
      <c r="CX28" s="679"/>
      <c r="CY28" s="680"/>
      <c r="CZ28" s="681">
        <v>10.6</v>
      </c>
      <c r="DA28" s="699"/>
      <c r="DB28" s="699"/>
      <c r="DC28" s="700"/>
      <c r="DD28" s="684">
        <v>1546719</v>
      </c>
      <c r="DE28" s="679"/>
      <c r="DF28" s="679"/>
      <c r="DG28" s="679"/>
      <c r="DH28" s="679"/>
      <c r="DI28" s="679"/>
      <c r="DJ28" s="679"/>
      <c r="DK28" s="680"/>
      <c r="DL28" s="684">
        <v>1546482</v>
      </c>
      <c r="DM28" s="679"/>
      <c r="DN28" s="679"/>
      <c r="DO28" s="679"/>
      <c r="DP28" s="679"/>
      <c r="DQ28" s="679"/>
      <c r="DR28" s="679"/>
      <c r="DS28" s="679"/>
      <c r="DT28" s="679"/>
      <c r="DU28" s="679"/>
      <c r="DV28" s="680"/>
      <c r="DW28" s="681">
        <v>15.1</v>
      </c>
      <c r="DX28" s="699"/>
      <c r="DY28" s="699"/>
      <c r="DZ28" s="699"/>
      <c r="EA28" s="699"/>
      <c r="EB28" s="699"/>
      <c r="EC28" s="714"/>
    </row>
    <row r="29" spans="2:133" ht="11.25" customHeight="1" x14ac:dyDescent="0.15">
      <c r="B29" s="675" t="s">
        <v>301</v>
      </c>
      <c r="C29" s="676"/>
      <c r="D29" s="676"/>
      <c r="E29" s="676"/>
      <c r="F29" s="676"/>
      <c r="G29" s="676"/>
      <c r="H29" s="676"/>
      <c r="I29" s="676"/>
      <c r="J29" s="676"/>
      <c r="K29" s="676"/>
      <c r="L29" s="676"/>
      <c r="M29" s="676"/>
      <c r="N29" s="676"/>
      <c r="O29" s="676"/>
      <c r="P29" s="676"/>
      <c r="Q29" s="677"/>
      <c r="R29" s="678">
        <v>164615</v>
      </c>
      <c r="S29" s="679"/>
      <c r="T29" s="679"/>
      <c r="U29" s="679"/>
      <c r="V29" s="679"/>
      <c r="W29" s="679"/>
      <c r="X29" s="679"/>
      <c r="Y29" s="680"/>
      <c r="Z29" s="715">
        <v>1.1000000000000001</v>
      </c>
      <c r="AA29" s="715"/>
      <c r="AB29" s="715"/>
      <c r="AC29" s="715"/>
      <c r="AD29" s="716">
        <v>6873</v>
      </c>
      <c r="AE29" s="716"/>
      <c r="AF29" s="716"/>
      <c r="AG29" s="716"/>
      <c r="AH29" s="716"/>
      <c r="AI29" s="716"/>
      <c r="AJ29" s="716"/>
      <c r="AK29" s="716"/>
      <c r="AL29" s="681">
        <v>0.1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302</v>
      </c>
      <c r="CE29" s="764"/>
      <c r="CF29" s="711" t="s">
        <v>69</v>
      </c>
      <c r="CG29" s="712"/>
      <c r="CH29" s="712"/>
      <c r="CI29" s="712"/>
      <c r="CJ29" s="712"/>
      <c r="CK29" s="712"/>
      <c r="CL29" s="712"/>
      <c r="CM29" s="712"/>
      <c r="CN29" s="712"/>
      <c r="CO29" s="712"/>
      <c r="CP29" s="712"/>
      <c r="CQ29" s="713"/>
      <c r="CR29" s="678">
        <v>1603396</v>
      </c>
      <c r="CS29" s="697"/>
      <c r="CT29" s="697"/>
      <c r="CU29" s="697"/>
      <c r="CV29" s="697"/>
      <c r="CW29" s="697"/>
      <c r="CX29" s="697"/>
      <c r="CY29" s="698"/>
      <c r="CZ29" s="681">
        <v>10.6</v>
      </c>
      <c r="DA29" s="699"/>
      <c r="DB29" s="699"/>
      <c r="DC29" s="700"/>
      <c r="DD29" s="684">
        <v>1546719</v>
      </c>
      <c r="DE29" s="697"/>
      <c r="DF29" s="697"/>
      <c r="DG29" s="697"/>
      <c r="DH29" s="697"/>
      <c r="DI29" s="697"/>
      <c r="DJ29" s="697"/>
      <c r="DK29" s="698"/>
      <c r="DL29" s="684">
        <v>1546482</v>
      </c>
      <c r="DM29" s="697"/>
      <c r="DN29" s="697"/>
      <c r="DO29" s="697"/>
      <c r="DP29" s="697"/>
      <c r="DQ29" s="697"/>
      <c r="DR29" s="697"/>
      <c r="DS29" s="697"/>
      <c r="DT29" s="697"/>
      <c r="DU29" s="697"/>
      <c r="DV29" s="698"/>
      <c r="DW29" s="681">
        <v>15.1</v>
      </c>
      <c r="DX29" s="699"/>
      <c r="DY29" s="699"/>
      <c r="DZ29" s="699"/>
      <c r="EA29" s="699"/>
      <c r="EB29" s="699"/>
      <c r="EC29" s="714"/>
    </row>
    <row r="30" spans="2:133" ht="11.25" customHeight="1" x14ac:dyDescent="0.15">
      <c r="B30" s="675" t="s">
        <v>303</v>
      </c>
      <c r="C30" s="676"/>
      <c r="D30" s="676"/>
      <c r="E30" s="676"/>
      <c r="F30" s="676"/>
      <c r="G30" s="676"/>
      <c r="H30" s="676"/>
      <c r="I30" s="676"/>
      <c r="J30" s="676"/>
      <c r="K30" s="676"/>
      <c r="L30" s="676"/>
      <c r="M30" s="676"/>
      <c r="N30" s="676"/>
      <c r="O30" s="676"/>
      <c r="P30" s="676"/>
      <c r="Q30" s="677"/>
      <c r="R30" s="678">
        <v>15229</v>
      </c>
      <c r="S30" s="679"/>
      <c r="T30" s="679"/>
      <c r="U30" s="679"/>
      <c r="V30" s="679"/>
      <c r="W30" s="679"/>
      <c r="X30" s="679"/>
      <c r="Y30" s="680"/>
      <c r="Z30" s="715">
        <v>0.1</v>
      </c>
      <c r="AA30" s="715"/>
      <c r="AB30" s="715"/>
      <c r="AC30" s="715"/>
      <c r="AD30" s="716" t="s">
        <v>251</v>
      </c>
      <c r="AE30" s="716"/>
      <c r="AF30" s="716"/>
      <c r="AG30" s="716"/>
      <c r="AH30" s="716"/>
      <c r="AI30" s="716"/>
      <c r="AJ30" s="716"/>
      <c r="AK30" s="716"/>
      <c r="AL30" s="681" t="s">
        <v>182</v>
      </c>
      <c r="AM30" s="682"/>
      <c r="AN30" s="682"/>
      <c r="AO30" s="717"/>
      <c r="AP30" s="739" t="s">
        <v>220</v>
      </c>
      <c r="AQ30" s="740"/>
      <c r="AR30" s="740"/>
      <c r="AS30" s="740"/>
      <c r="AT30" s="740"/>
      <c r="AU30" s="740"/>
      <c r="AV30" s="740"/>
      <c r="AW30" s="740"/>
      <c r="AX30" s="740"/>
      <c r="AY30" s="740"/>
      <c r="AZ30" s="740"/>
      <c r="BA30" s="740"/>
      <c r="BB30" s="740"/>
      <c r="BC30" s="740"/>
      <c r="BD30" s="740"/>
      <c r="BE30" s="740"/>
      <c r="BF30" s="741"/>
      <c r="BG30" s="739" t="s">
        <v>304</v>
      </c>
      <c r="BH30" s="752"/>
      <c r="BI30" s="752"/>
      <c r="BJ30" s="752"/>
      <c r="BK30" s="752"/>
      <c r="BL30" s="752"/>
      <c r="BM30" s="752"/>
      <c r="BN30" s="752"/>
      <c r="BO30" s="752"/>
      <c r="BP30" s="752"/>
      <c r="BQ30" s="753"/>
      <c r="BR30" s="739" t="s">
        <v>305</v>
      </c>
      <c r="BS30" s="752"/>
      <c r="BT30" s="752"/>
      <c r="BU30" s="752"/>
      <c r="BV30" s="752"/>
      <c r="BW30" s="752"/>
      <c r="BX30" s="752"/>
      <c r="BY30" s="752"/>
      <c r="BZ30" s="752"/>
      <c r="CA30" s="752"/>
      <c r="CB30" s="753"/>
      <c r="CD30" s="765"/>
      <c r="CE30" s="766"/>
      <c r="CF30" s="711" t="s">
        <v>306</v>
      </c>
      <c r="CG30" s="712"/>
      <c r="CH30" s="712"/>
      <c r="CI30" s="712"/>
      <c r="CJ30" s="712"/>
      <c r="CK30" s="712"/>
      <c r="CL30" s="712"/>
      <c r="CM30" s="712"/>
      <c r="CN30" s="712"/>
      <c r="CO30" s="712"/>
      <c r="CP30" s="712"/>
      <c r="CQ30" s="713"/>
      <c r="CR30" s="678">
        <v>1521342</v>
      </c>
      <c r="CS30" s="679"/>
      <c r="CT30" s="679"/>
      <c r="CU30" s="679"/>
      <c r="CV30" s="679"/>
      <c r="CW30" s="679"/>
      <c r="CX30" s="679"/>
      <c r="CY30" s="680"/>
      <c r="CZ30" s="681">
        <v>10.1</v>
      </c>
      <c r="DA30" s="699"/>
      <c r="DB30" s="699"/>
      <c r="DC30" s="700"/>
      <c r="DD30" s="684">
        <v>1464723</v>
      </c>
      <c r="DE30" s="679"/>
      <c r="DF30" s="679"/>
      <c r="DG30" s="679"/>
      <c r="DH30" s="679"/>
      <c r="DI30" s="679"/>
      <c r="DJ30" s="679"/>
      <c r="DK30" s="680"/>
      <c r="DL30" s="684">
        <v>1464649</v>
      </c>
      <c r="DM30" s="679"/>
      <c r="DN30" s="679"/>
      <c r="DO30" s="679"/>
      <c r="DP30" s="679"/>
      <c r="DQ30" s="679"/>
      <c r="DR30" s="679"/>
      <c r="DS30" s="679"/>
      <c r="DT30" s="679"/>
      <c r="DU30" s="679"/>
      <c r="DV30" s="680"/>
      <c r="DW30" s="681">
        <v>14.3</v>
      </c>
      <c r="DX30" s="699"/>
      <c r="DY30" s="699"/>
      <c r="DZ30" s="699"/>
      <c r="EA30" s="699"/>
      <c r="EB30" s="699"/>
      <c r="EC30" s="714"/>
    </row>
    <row r="31" spans="2:133" ht="11.25" customHeight="1" x14ac:dyDescent="0.15">
      <c r="B31" s="675" t="s">
        <v>307</v>
      </c>
      <c r="C31" s="676"/>
      <c r="D31" s="676"/>
      <c r="E31" s="676"/>
      <c r="F31" s="676"/>
      <c r="G31" s="676"/>
      <c r="H31" s="676"/>
      <c r="I31" s="676"/>
      <c r="J31" s="676"/>
      <c r="K31" s="676"/>
      <c r="L31" s="676"/>
      <c r="M31" s="676"/>
      <c r="N31" s="676"/>
      <c r="O31" s="676"/>
      <c r="P31" s="676"/>
      <c r="Q31" s="677"/>
      <c r="R31" s="678">
        <v>1677483</v>
      </c>
      <c r="S31" s="679"/>
      <c r="T31" s="679"/>
      <c r="U31" s="679"/>
      <c r="V31" s="679"/>
      <c r="W31" s="679"/>
      <c r="X31" s="679"/>
      <c r="Y31" s="680"/>
      <c r="Z31" s="715">
        <v>10.8</v>
      </c>
      <c r="AA31" s="715"/>
      <c r="AB31" s="715"/>
      <c r="AC31" s="715"/>
      <c r="AD31" s="716" t="s">
        <v>182</v>
      </c>
      <c r="AE31" s="716"/>
      <c r="AF31" s="716"/>
      <c r="AG31" s="716"/>
      <c r="AH31" s="716"/>
      <c r="AI31" s="716"/>
      <c r="AJ31" s="716"/>
      <c r="AK31" s="716"/>
      <c r="AL31" s="681" t="s">
        <v>182</v>
      </c>
      <c r="AM31" s="682"/>
      <c r="AN31" s="682"/>
      <c r="AO31" s="717"/>
      <c r="AP31" s="754" t="s">
        <v>308</v>
      </c>
      <c r="AQ31" s="755"/>
      <c r="AR31" s="755"/>
      <c r="AS31" s="755"/>
      <c r="AT31" s="760" t="s">
        <v>309</v>
      </c>
      <c r="AU31" s="231"/>
      <c r="AV31" s="231"/>
      <c r="AW31" s="231"/>
      <c r="AX31" s="744" t="s">
        <v>185</v>
      </c>
      <c r="AY31" s="745"/>
      <c r="AZ31" s="745"/>
      <c r="BA31" s="745"/>
      <c r="BB31" s="745"/>
      <c r="BC31" s="745"/>
      <c r="BD31" s="745"/>
      <c r="BE31" s="745"/>
      <c r="BF31" s="746"/>
      <c r="BG31" s="747">
        <v>99</v>
      </c>
      <c r="BH31" s="748"/>
      <c r="BI31" s="748"/>
      <c r="BJ31" s="748"/>
      <c r="BK31" s="748"/>
      <c r="BL31" s="748"/>
      <c r="BM31" s="749">
        <v>95.3</v>
      </c>
      <c r="BN31" s="748"/>
      <c r="BO31" s="748"/>
      <c r="BP31" s="748"/>
      <c r="BQ31" s="750"/>
      <c r="BR31" s="747">
        <v>99.1</v>
      </c>
      <c r="BS31" s="748"/>
      <c r="BT31" s="748"/>
      <c r="BU31" s="748"/>
      <c r="BV31" s="748"/>
      <c r="BW31" s="748"/>
      <c r="BX31" s="749">
        <v>95.4</v>
      </c>
      <c r="BY31" s="748"/>
      <c r="BZ31" s="748"/>
      <c r="CA31" s="748"/>
      <c r="CB31" s="750"/>
      <c r="CD31" s="765"/>
      <c r="CE31" s="766"/>
      <c r="CF31" s="711" t="s">
        <v>310</v>
      </c>
      <c r="CG31" s="712"/>
      <c r="CH31" s="712"/>
      <c r="CI31" s="712"/>
      <c r="CJ31" s="712"/>
      <c r="CK31" s="712"/>
      <c r="CL31" s="712"/>
      <c r="CM31" s="712"/>
      <c r="CN31" s="712"/>
      <c r="CO31" s="712"/>
      <c r="CP31" s="712"/>
      <c r="CQ31" s="713"/>
      <c r="CR31" s="678">
        <v>82054</v>
      </c>
      <c r="CS31" s="697"/>
      <c r="CT31" s="697"/>
      <c r="CU31" s="697"/>
      <c r="CV31" s="697"/>
      <c r="CW31" s="697"/>
      <c r="CX31" s="697"/>
      <c r="CY31" s="698"/>
      <c r="CZ31" s="681">
        <v>0.5</v>
      </c>
      <c r="DA31" s="699"/>
      <c r="DB31" s="699"/>
      <c r="DC31" s="700"/>
      <c r="DD31" s="684">
        <v>81996</v>
      </c>
      <c r="DE31" s="697"/>
      <c r="DF31" s="697"/>
      <c r="DG31" s="697"/>
      <c r="DH31" s="697"/>
      <c r="DI31" s="697"/>
      <c r="DJ31" s="697"/>
      <c r="DK31" s="698"/>
      <c r="DL31" s="684">
        <v>81833</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69" t="s">
        <v>311</v>
      </c>
      <c r="C32" s="770"/>
      <c r="D32" s="770"/>
      <c r="E32" s="770"/>
      <c r="F32" s="770"/>
      <c r="G32" s="770"/>
      <c r="H32" s="770"/>
      <c r="I32" s="770"/>
      <c r="J32" s="770"/>
      <c r="K32" s="770"/>
      <c r="L32" s="770"/>
      <c r="M32" s="770"/>
      <c r="N32" s="770"/>
      <c r="O32" s="770"/>
      <c r="P32" s="770"/>
      <c r="Q32" s="771"/>
      <c r="R32" s="678">
        <v>10168</v>
      </c>
      <c r="S32" s="679"/>
      <c r="T32" s="679"/>
      <c r="U32" s="679"/>
      <c r="V32" s="679"/>
      <c r="W32" s="679"/>
      <c r="X32" s="679"/>
      <c r="Y32" s="680"/>
      <c r="Z32" s="715">
        <v>0.1</v>
      </c>
      <c r="AA32" s="715"/>
      <c r="AB32" s="715"/>
      <c r="AC32" s="715"/>
      <c r="AD32" s="716">
        <v>10168</v>
      </c>
      <c r="AE32" s="716"/>
      <c r="AF32" s="716"/>
      <c r="AG32" s="716"/>
      <c r="AH32" s="716"/>
      <c r="AI32" s="716"/>
      <c r="AJ32" s="716"/>
      <c r="AK32" s="716"/>
      <c r="AL32" s="681">
        <v>0.1</v>
      </c>
      <c r="AM32" s="682"/>
      <c r="AN32" s="682"/>
      <c r="AO32" s="717"/>
      <c r="AP32" s="756"/>
      <c r="AQ32" s="757"/>
      <c r="AR32" s="757"/>
      <c r="AS32" s="757"/>
      <c r="AT32" s="761"/>
      <c r="AU32" s="230" t="s">
        <v>312</v>
      </c>
      <c r="AV32" s="230"/>
      <c r="AW32" s="230"/>
      <c r="AX32" s="675" t="s">
        <v>313</v>
      </c>
      <c r="AY32" s="676"/>
      <c r="AZ32" s="676"/>
      <c r="BA32" s="676"/>
      <c r="BB32" s="676"/>
      <c r="BC32" s="676"/>
      <c r="BD32" s="676"/>
      <c r="BE32" s="676"/>
      <c r="BF32" s="677"/>
      <c r="BG32" s="751">
        <v>99.4</v>
      </c>
      <c r="BH32" s="697"/>
      <c r="BI32" s="697"/>
      <c r="BJ32" s="697"/>
      <c r="BK32" s="697"/>
      <c r="BL32" s="697"/>
      <c r="BM32" s="682">
        <v>96.4</v>
      </c>
      <c r="BN32" s="743"/>
      <c r="BO32" s="743"/>
      <c r="BP32" s="743"/>
      <c r="BQ32" s="721"/>
      <c r="BR32" s="751">
        <v>99.3</v>
      </c>
      <c r="BS32" s="697"/>
      <c r="BT32" s="697"/>
      <c r="BU32" s="697"/>
      <c r="BV32" s="697"/>
      <c r="BW32" s="697"/>
      <c r="BX32" s="682">
        <v>96.3</v>
      </c>
      <c r="BY32" s="743"/>
      <c r="BZ32" s="743"/>
      <c r="CA32" s="743"/>
      <c r="CB32" s="721"/>
      <c r="CD32" s="767"/>
      <c r="CE32" s="768"/>
      <c r="CF32" s="711" t="s">
        <v>314</v>
      </c>
      <c r="CG32" s="712"/>
      <c r="CH32" s="712"/>
      <c r="CI32" s="712"/>
      <c r="CJ32" s="712"/>
      <c r="CK32" s="712"/>
      <c r="CL32" s="712"/>
      <c r="CM32" s="712"/>
      <c r="CN32" s="712"/>
      <c r="CO32" s="712"/>
      <c r="CP32" s="712"/>
      <c r="CQ32" s="713"/>
      <c r="CR32" s="678" t="s">
        <v>251</v>
      </c>
      <c r="CS32" s="679"/>
      <c r="CT32" s="679"/>
      <c r="CU32" s="679"/>
      <c r="CV32" s="679"/>
      <c r="CW32" s="679"/>
      <c r="CX32" s="679"/>
      <c r="CY32" s="680"/>
      <c r="CZ32" s="681" t="s">
        <v>182</v>
      </c>
      <c r="DA32" s="699"/>
      <c r="DB32" s="699"/>
      <c r="DC32" s="700"/>
      <c r="DD32" s="684" t="s">
        <v>182</v>
      </c>
      <c r="DE32" s="679"/>
      <c r="DF32" s="679"/>
      <c r="DG32" s="679"/>
      <c r="DH32" s="679"/>
      <c r="DI32" s="679"/>
      <c r="DJ32" s="679"/>
      <c r="DK32" s="680"/>
      <c r="DL32" s="684" t="s">
        <v>182</v>
      </c>
      <c r="DM32" s="679"/>
      <c r="DN32" s="679"/>
      <c r="DO32" s="679"/>
      <c r="DP32" s="679"/>
      <c r="DQ32" s="679"/>
      <c r="DR32" s="679"/>
      <c r="DS32" s="679"/>
      <c r="DT32" s="679"/>
      <c r="DU32" s="679"/>
      <c r="DV32" s="680"/>
      <c r="DW32" s="681" t="s">
        <v>182</v>
      </c>
      <c r="DX32" s="699"/>
      <c r="DY32" s="699"/>
      <c r="DZ32" s="699"/>
      <c r="EA32" s="699"/>
      <c r="EB32" s="699"/>
      <c r="EC32" s="714"/>
    </row>
    <row r="33" spans="2:133" ht="11.25" customHeight="1" x14ac:dyDescent="0.15">
      <c r="B33" s="675" t="s">
        <v>315</v>
      </c>
      <c r="C33" s="676"/>
      <c r="D33" s="676"/>
      <c r="E33" s="676"/>
      <c r="F33" s="676"/>
      <c r="G33" s="676"/>
      <c r="H33" s="676"/>
      <c r="I33" s="676"/>
      <c r="J33" s="676"/>
      <c r="K33" s="676"/>
      <c r="L33" s="676"/>
      <c r="M33" s="676"/>
      <c r="N33" s="676"/>
      <c r="O33" s="676"/>
      <c r="P33" s="676"/>
      <c r="Q33" s="677"/>
      <c r="R33" s="678">
        <v>1020264</v>
      </c>
      <c r="S33" s="679"/>
      <c r="T33" s="679"/>
      <c r="U33" s="679"/>
      <c r="V33" s="679"/>
      <c r="W33" s="679"/>
      <c r="X33" s="679"/>
      <c r="Y33" s="680"/>
      <c r="Z33" s="715">
        <v>6.6</v>
      </c>
      <c r="AA33" s="715"/>
      <c r="AB33" s="715"/>
      <c r="AC33" s="715"/>
      <c r="AD33" s="716" t="s">
        <v>182</v>
      </c>
      <c r="AE33" s="716"/>
      <c r="AF33" s="716"/>
      <c r="AG33" s="716"/>
      <c r="AH33" s="716"/>
      <c r="AI33" s="716"/>
      <c r="AJ33" s="716"/>
      <c r="AK33" s="716"/>
      <c r="AL33" s="681" t="s">
        <v>182</v>
      </c>
      <c r="AM33" s="682"/>
      <c r="AN33" s="682"/>
      <c r="AO33" s="717"/>
      <c r="AP33" s="758"/>
      <c r="AQ33" s="759"/>
      <c r="AR33" s="759"/>
      <c r="AS33" s="759"/>
      <c r="AT33" s="762"/>
      <c r="AU33" s="232"/>
      <c r="AV33" s="232"/>
      <c r="AW33" s="232"/>
      <c r="AX33" s="659" t="s">
        <v>316</v>
      </c>
      <c r="AY33" s="660"/>
      <c r="AZ33" s="660"/>
      <c r="BA33" s="660"/>
      <c r="BB33" s="660"/>
      <c r="BC33" s="660"/>
      <c r="BD33" s="660"/>
      <c r="BE33" s="660"/>
      <c r="BF33" s="661"/>
      <c r="BG33" s="742">
        <v>98</v>
      </c>
      <c r="BH33" s="663"/>
      <c r="BI33" s="663"/>
      <c r="BJ33" s="663"/>
      <c r="BK33" s="663"/>
      <c r="BL33" s="663"/>
      <c r="BM33" s="706">
        <v>90.8</v>
      </c>
      <c r="BN33" s="663"/>
      <c r="BO33" s="663"/>
      <c r="BP33" s="663"/>
      <c r="BQ33" s="727"/>
      <c r="BR33" s="742">
        <v>98</v>
      </c>
      <c r="BS33" s="663"/>
      <c r="BT33" s="663"/>
      <c r="BU33" s="663"/>
      <c r="BV33" s="663"/>
      <c r="BW33" s="663"/>
      <c r="BX33" s="706">
        <v>90.9</v>
      </c>
      <c r="BY33" s="663"/>
      <c r="BZ33" s="663"/>
      <c r="CA33" s="663"/>
      <c r="CB33" s="727"/>
      <c r="CD33" s="711" t="s">
        <v>317</v>
      </c>
      <c r="CE33" s="712"/>
      <c r="CF33" s="712"/>
      <c r="CG33" s="712"/>
      <c r="CH33" s="712"/>
      <c r="CI33" s="712"/>
      <c r="CJ33" s="712"/>
      <c r="CK33" s="712"/>
      <c r="CL33" s="712"/>
      <c r="CM33" s="712"/>
      <c r="CN33" s="712"/>
      <c r="CO33" s="712"/>
      <c r="CP33" s="712"/>
      <c r="CQ33" s="713"/>
      <c r="CR33" s="678">
        <v>7336306</v>
      </c>
      <c r="CS33" s="697"/>
      <c r="CT33" s="697"/>
      <c r="CU33" s="697"/>
      <c r="CV33" s="697"/>
      <c r="CW33" s="697"/>
      <c r="CX33" s="697"/>
      <c r="CY33" s="698"/>
      <c r="CZ33" s="681">
        <v>48.6</v>
      </c>
      <c r="DA33" s="699"/>
      <c r="DB33" s="699"/>
      <c r="DC33" s="700"/>
      <c r="DD33" s="684">
        <v>6164590</v>
      </c>
      <c r="DE33" s="697"/>
      <c r="DF33" s="697"/>
      <c r="DG33" s="697"/>
      <c r="DH33" s="697"/>
      <c r="DI33" s="697"/>
      <c r="DJ33" s="697"/>
      <c r="DK33" s="698"/>
      <c r="DL33" s="684">
        <v>4753226</v>
      </c>
      <c r="DM33" s="697"/>
      <c r="DN33" s="697"/>
      <c r="DO33" s="697"/>
      <c r="DP33" s="697"/>
      <c r="DQ33" s="697"/>
      <c r="DR33" s="697"/>
      <c r="DS33" s="697"/>
      <c r="DT33" s="697"/>
      <c r="DU33" s="697"/>
      <c r="DV33" s="698"/>
      <c r="DW33" s="681">
        <v>46.4</v>
      </c>
      <c r="DX33" s="699"/>
      <c r="DY33" s="699"/>
      <c r="DZ33" s="699"/>
      <c r="EA33" s="699"/>
      <c r="EB33" s="699"/>
      <c r="EC33" s="714"/>
    </row>
    <row r="34" spans="2:133" ht="11.25" customHeight="1" x14ac:dyDescent="0.15">
      <c r="B34" s="675" t="s">
        <v>318</v>
      </c>
      <c r="C34" s="676"/>
      <c r="D34" s="676"/>
      <c r="E34" s="676"/>
      <c r="F34" s="676"/>
      <c r="G34" s="676"/>
      <c r="H34" s="676"/>
      <c r="I34" s="676"/>
      <c r="J34" s="676"/>
      <c r="K34" s="676"/>
      <c r="L34" s="676"/>
      <c r="M34" s="676"/>
      <c r="N34" s="676"/>
      <c r="O34" s="676"/>
      <c r="P34" s="676"/>
      <c r="Q34" s="677"/>
      <c r="R34" s="678">
        <v>30160</v>
      </c>
      <c r="S34" s="679"/>
      <c r="T34" s="679"/>
      <c r="U34" s="679"/>
      <c r="V34" s="679"/>
      <c r="W34" s="679"/>
      <c r="X34" s="679"/>
      <c r="Y34" s="680"/>
      <c r="Z34" s="715">
        <v>0.2</v>
      </c>
      <c r="AA34" s="715"/>
      <c r="AB34" s="715"/>
      <c r="AC34" s="715"/>
      <c r="AD34" s="716">
        <v>4481</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319</v>
      </c>
      <c r="CE34" s="712"/>
      <c r="CF34" s="712"/>
      <c r="CG34" s="712"/>
      <c r="CH34" s="712"/>
      <c r="CI34" s="712"/>
      <c r="CJ34" s="712"/>
      <c r="CK34" s="712"/>
      <c r="CL34" s="712"/>
      <c r="CM34" s="712"/>
      <c r="CN34" s="712"/>
      <c r="CO34" s="712"/>
      <c r="CP34" s="712"/>
      <c r="CQ34" s="713"/>
      <c r="CR34" s="678">
        <v>1903648</v>
      </c>
      <c r="CS34" s="679"/>
      <c r="CT34" s="679"/>
      <c r="CU34" s="679"/>
      <c r="CV34" s="679"/>
      <c r="CW34" s="679"/>
      <c r="CX34" s="679"/>
      <c r="CY34" s="680"/>
      <c r="CZ34" s="681">
        <v>12.6</v>
      </c>
      <c r="DA34" s="699"/>
      <c r="DB34" s="699"/>
      <c r="DC34" s="700"/>
      <c r="DD34" s="684">
        <v>1672118</v>
      </c>
      <c r="DE34" s="679"/>
      <c r="DF34" s="679"/>
      <c r="DG34" s="679"/>
      <c r="DH34" s="679"/>
      <c r="DI34" s="679"/>
      <c r="DJ34" s="679"/>
      <c r="DK34" s="680"/>
      <c r="DL34" s="684">
        <v>983160</v>
      </c>
      <c r="DM34" s="679"/>
      <c r="DN34" s="679"/>
      <c r="DO34" s="679"/>
      <c r="DP34" s="679"/>
      <c r="DQ34" s="679"/>
      <c r="DR34" s="679"/>
      <c r="DS34" s="679"/>
      <c r="DT34" s="679"/>
      <c r="DU34" s="679"/>
      <c r="DV34" s="680"/>
      <c r="DW34" s="681">
        <v>9.6</v>
      </c>
      <c r="DX34" s="699"/>
      <c r="DY34" s="699"/>
      <c r="DZ34" s="699"/>
      <c r="EA34" s="699"/>
      <c r="EB34" s="699"/>
      <c r="EC34" s="714"/>
    </row>
    <row r="35" spans="2:133" ht="11.25" customHeight="1" x14ac:dyDescent="0.15">
      <c r="B35" s="675" t="s">
        <v>320</v>
      </c>
      <c r="C35" s="676"/>
      <c r="D35" s="676"/>
      <c r="E35" s="676"/>
      <c r="F35" s="676"/>
      <c r="G35" s="676"/>
      <c r="H35" s="676"/>
      <c r="I35" s="676"/>
      <c r="J35" s="676"/>
      <c r="K35" s="676"/>
      <c r="L35" s="676"/>
      <c r="M35" s="676"/>
      <c r="N35" s="676"/>
      <c r="O35" s="676"/>
      <c r="P35" s="676"/>
      <c r="Q35" s="677"/>
      <c r="R35" s="678">
        <v>524275</v>
      </c>
      <c r="S35" s="679"/>
      <c r="T35" s="679"/>
      <c r="U35" s="679"/>
      <c r="V35" s="679"/>
      <c r="W35" s="679"/>
      <c r="X35" s="679"/>
      <c r="Y35" s="680"/>
      <c r="Z35" s="715">
        <v>3.4</v>
      </c>
      <c r="AA35" s="715"/>
      <c r="AB35" s="715"/>
      <c r="AC35" s="715"/>
      <c r="AD35" s="716" t="s">
        <v>182</v>
      </c>
      <c r="AE35" s="716"/>
      <c r="AF35" s="716"/>
      <c r="AG35" s="716"/>
      <c r="AH35" s="716"/>
      <c r="AI35" s="716"/>
      <c r="AJ35" s="716"/>
      <c r="AK35" s="716"/>
      <c r="AL35" s="681" t="s">
        <v>182</v>
      </c>
      <c r="AM35" s="682"/>
      <c r="AN35" s="682"/>
      <c r="AO35" s="717"/>
      <c r="AP35" s="235"/>
      <c r="AQ35" s="739" t="s">
        <v>321</v>
      </c>
      <c r="AR35" s="740"/>
      <c r="AS35" s="740"/>
      <c r="AT35" s="740"/>
      <c r="AU35" s="740"/>
      <c r="AV35" s="740"/>
      <c r="AW35" s="740"/>
      <c r="AX35" s="740"/>
      <c r="AY35" s="740"/>
      <c r="AZ35" s="740"/>
      <c r="BA35" s="740"/>
      <c r="BB35" s="740"/>
      <c r="BC35" s="740"/>
      <c r="BD35" s="740"/>
      <c r="BE35" s="740"/>
      <c r="BF35" s="741"/>
      <c r="BG35" s="739" t="s">
        <v>322</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323</v>
      </c>
      <c r="CE35" s="712"/>
      <c r="CF35" s="712"/>
      <c r="CG35" s="712"/>
      <c r="CH35" s="712"/>
      <c r="CI35" s="712"/>
      <c r="CJ35" s="712"/>
      <c r="CK35" s="712"/>
      <c r="CL35" s="712"/>
      <c r="CM35" s="712"/>
      <c r="CN35" s="712"/>
      <c r="CO35" s="712"/>
      <c r="CP35" s="712"/>
      <c r="CQ35" s="713"/>
      <c r="CR35" s="678">
        <v>184988</v>
      </c>
      <c r="CS35" s="697"/>
      <c r="CT35" s="697"/>
      <c r="CU35" s="697"/>
      <c r="CV35" s="697"/>
      <c r="CW35" s="697"/>
      <c r="CX35" s="697"/>
      <c r="CY35" s="698"/>
      <c r="CZ35" s="681">
        <v>1.2</v>
      </c>
      <c r="DA35" s="699"/>
      <c r="DB35" s="699"/>
      <c r="DC35" s="700"/>
      <c r="DD35" s="684">
        <v>160865</v>
      </c>
      <c r="DE35" s="697"/>
      <c r="DF35" s="697"/>
      <c r="DG35" s="697"/>
      <c r="DH35" s="697"/>
      <c r="DI35" s="697"/>
      <c r="DJ35" s="697"/>
      <c r="DK35" s="698"/>
      <c r="DL35" s="684">
        <v>160865</v>
      </c>
      <c r="DM35" s="697"/>
      <c r="DN35" s="697"/>
      <c r="DO35" s="697"/>
      <c r="DP35" s="697"/>
      <c r="DQ35" s="697"/>
      <c r="DR35" s="697"/>
      <c r="DS35" s="697"/>
      <c r="DT35" s="697"/>
      <c r="DU35" s="697"/>
      <c r="DV35" s="698"/>
      <c r="DW35" s="681">
        <v>1.6</v>
      </c>
      <c r="DX35" s="699"/>
      <c r="DY35" s="699"/>
      <c r="DZ35" s="699"/>
      <c r="EA35" s="699"/>
      <c r="EB35" s="699"/>
      <c r="EC35" s="714"/>
    </row>
    <row r="36" spans="2:133" ht="11.25" customHeight="1" x14ac:dyDescent="0.15">
      <c r="B36" s="675" t="s">
        <v>324</v>
      </c>
      <c r="C36" s="676"/>
      <c r="D36" s="676"/>
      <c r="E36" s="676"/>
      <c r="F36" s="676"/>
      <c r="G36" s="676"/>
      <c r="H36" s="676"/>
      <c r="I36" s="676"/>
      <c r="J36" s="676"/>
      <c r="K36" s="676"/>
      <c r="L36" s="676"/>
      <c r="M36" s="676"/>
      <c r="N36" s="676"/>
      <c r="O36" s="676"/>
      <c r="P36" s="676"/>
      <c r="Q36" s="677"/>
      <c r="R36" s="678">
        <v>38452</v>
      </c>
      <c r="S36" s="679"/>
      <c r="T36" s="679"/>
      <c r="U36" s="679"/>
      <c r="V36" s="679"/>
      <c r="W36" s="679"/>
      <c r="X36" s="679"/>
      <c r="Y36" s="680"/>
      <c r="Z36" s="715">
        <v>0.2</v>
      </c>
      <c r="AA36" s="715"/>
      <c r="AB36" s="715"/>
      <c r="AC36" s="715"/>
      <c r="AD36" s="716" t="s">
        <v>182</v>
      </c>
      <c r="AE36" s="716"/>
      <c r="AF36" s="716"/>
      <c r="AG36" s="716"/>
      <c r="AH36" s="716"/>
      <c r="AI36" s="716"/>
      <c r="AJ36" s="716"/>
      <c r="AK36" s="716"/>
      <c r="AL36" s="681" t="s">
        <v>182</v>
      </c>
      <c r="AM36" s="682"/>
      <c r="AN36" s="682"/>
      <c r="AO36" s="717"/>
      <c r="AP36" s="235"/>
      <c r="AQ36" s="730" t="s">
        <v>325</v>
      </c>
      <c r="AR36" s="731"/>
      <c r="AS36" s="731"/>
      <c r="AT36" s="731"/>
      <c r="AU36" s="731"/>
      <c r="AV36" s="731"/>
      <c r="AW36" s="731"/>
      <c r="AX36" s="731"/>
      <c r="AY36" s="732"/>
      <c r="AZ36" s="733">
        <v>2902382</v>
      </c>
      <c r="BA36" s="734"/>
      <c r="BB36" s="734"/>
      <c r="BC36" s="734"/>
      <c r="BD36" s="734"/>
      <c r="BE36" s="734"/>
      <c r="BF36" s="735"/>
      <c r="BG36" s="736" t="s">
        <v>326</v>
      </c>
      <c r="BH36" s="737"/>
      <c r="BI36" s="737"/>
      <c r="BJ36" s="737"/>
      <c r="BK36" s="737"/>
      <c r="BL36" s="737"/>
      <c r="BM36" s="737"/>
      <c r="BN36" s="737"/>
      <c r="BO36" s="737"/>
      <c r="BP36" s="737"/>
      <c r="BQ36" s="737"/>
      <c r="BR36" s="737"/>
      <c r="BS36" s="737"/>
      <c r="BT36" s="737"/>
      <c r="BU36" s="738"/>
      <c r="BV36" s="733">
        <v>81148</v>
      </c>
      <c r="BW36" s="734"/>
      <c r="BX36" s="734"/>
      <c r="BY36" s="734"/>
      <c r="BZ36" s="734"/>
      <c r="CA36" s="734"/>
      <c r="CB36" s="735"/>
      <c r="CD36" s="711" t="s">
        <v>327</v>
      </c>
      <c r="CE36" s="712"/>
      <c r="CF36" s="712"/>
      <c r="CG36" s="712"/>
      <c r="CH36" s="712"/>
      <c r="CI36" s="712"/>
      <c r="CJ36" s="712"/>
      <c r="CK36" s="712"/>
      <c r="CL36" s="712"/>
      <c r="CM36" s="712"/>
      <c r="CN36" s="712"/>
      <c r="CO36" s="712"/>
      <c r="CP36" s="712"/>
      <c r="CQ36" s="713"/>
      <c r="CR36" s="678">
        <v>2934183</v>
      </c>
      <c r="CS36" s="679"/>
      <c r="CT36" s="679"/>
      <c r="CU36" s="679"/>
      <c r="CV36" s="679"/>
      <c r="CW36" s="679"/>
      <c r="CX36" s="679"/>
      <c r="CY36" s="680"/>
      <c r="CZ36" s="681">
        <v>19.5</v>
      </c>
      <c r="DA36" s="699"/>
      <c r="DB36" s="699"/>
      <c r="DC36" s="700"/>
      <c r="DD36" s="684">
        <v>2698545</v>
      </c>
      <c r="DE36" s="679"/>
      <c r="DF36" s="679"/>
      <c r="DG36" s="679"/>
      <c r="DH36" s="679"/>
      <c r="DI36" s="679"/>
      <c r="DJ36" s="679"/>
      <c r="DK36" s="680"/>
      <c r="DL36" s="684">
        <v>2253829</v>
      </c>
      <c r="DM36" s="679"/>
      <c r="DN36" s="679"/>
      <c r="DO36" s="679"/>
      <c r="DP36" s="679"/>
      <c r="DQ36" s="679"/>
      <c r="DR36" s="679"/>
      <c r="DS36" s="679"/>
      <c r="DT36" s="679"/>
      <c r="DU36" s="679"/>
      <c r="DV36" s="680"/>
      <c r="DW36" s="681">
        <v>22</v>
      </c>
      <c r="DX36" s="699"/>
      <c r="DY36" s="699"/>
      <c r="DZ36" s="699"/>
      <c r="EA36" s="699"/>
      <c r="EB36" s="699"/>
      <c r="EC36" s="714"/>
    </row>
    <row r="37" spans="2:133" ht="11.25" customHeight="1" x14ac:dyDescent="0.15">
      <c r="B37" s="675" t="s">
        <v>328</v>
      </c>
      <c r="C37" s="676"/>
      <c r="D37" s="676"/>
      <c r="E37" s="676"/>
      <c r="F37" s="676"/>
      <c r="G37" s="676"/>
      <c r="H37" s="676"/>
      <c r="I37" s="676"/>
      <c r="J37" s="676"/>
      <c r="K37" s="676"/>
      <c r="L37" s="676"/>
      <c r="M37" s="676"/>
      <c r="N37" s="676"/>
      <c r="O37" s="676"/>
      <c r="P37" s="676"/>
      <c r="Q37" s="677"/>
      <c r="R37" s="678">
        <v>196782</v>
      </c>
      <c r="S37" s="679"/>
      <c r="T37" s="679"/>
      <c r="U37" s="679"/>
      <c r="V37" s="679"/>
      <c r="W37" s="679"/>
      <c r="X37" s="679"/>
      <c r="Y37" s="680"/>
      <c r="Z37" s="715">
        <v>1.3</v>
      </c>
      <c r="AA37" s="715"/>
      <c r="AB37" s="715"/>
      <c r="AC37" s="715"/>
      <c r="AD37" s="716" t="s">
        <v>182</v>
      </c>
      <c r="AE37" s="716"/>
      <c r="AF37" s="716"/>
      <c r="AG37" s="716"/>
      <c r="AH37" s="716"/>
      <c r="AI37" s="716"/>
      <c r="AJ37" s="716"/>
      <c r="AK37" s="716"/>
      <c r="AL37" s="681" t="s">
        <v>182</v>
      </c>
      <c r="AM37" s="682"/>
      <c r="AN37" s="682"/>
      <c r="AO37" s="717"/>
      <c r="AQ37" s="718" t="s">
        <v>329</v>
      </c>
      <c r="AR37" s="719"/>
      <c r="AS37" s="719"/>
      <c r="AT37" s="719"/>
      <c r="AU37" s="719"/>
      <c r="AV37" s="719"/>
      <c r="AW37" s="719"/>
      <c r="AX37" s="719"/>
      <c r="AY37" s="720"/>
      <c r="AZ37" s="678">
        <v>544287</v>
      </c>
      <c r="BA37" s="679"/>
      <c r="BB37" s="679"/>
      <c r="BC37" s="679"/>
      <c r="BD37" s="697"/>
      <c r="BE37" s="697"/>
      <c r="BF37" s="721"/>
      <c r="BG37" s="711" t="s">
        <v>330</v>
      </c>
      <c r="BH37" s="712"/>
      <c r="BI37" s="712"/>
      <c r="BJ37" s="712"/>
      <c r="BK37" s="712"/>
      <c r="BL37" s="712"/>
      <c r="BM37" s="712"/>
      <c r="BN37" s="712"/>
      <c r="BO37" s="712"/>
      <c r="BP37" s="712"/>
      <c r="BQ37" s="712"/>
      <c r="BR37" s="712"/>
      <c r="BS37" s="712"/>
      <c r="BT37" s="712"/>
      <c r="BU37" s="713"/>
      <c r="BV37" s="678">
        <v>14019</v>
      </c>
      <c r="BW37" s="679"/>
      <c r="BX37" s="679"/>
      <c r="BY37" s="679"/>
      <c r="BZ37" s="679"/>
      <c r="CA37" s="679"/>
      <c r="CB37" s="722"/>
      <c r="CD37" s="711" t="s">
        <v>331</v>
      </c>
      <c r="CE37" s="712"/>
      <c r="CF37" s="712"/>
      <c r="CG37" s="712"/>
      <c r="CH37" s="712"/>
      <c r="CI37" s="712"/>
      <c r="CJ37" s="712"/>
      <c r="CK37" s="712"/>
      <c r="CL37" s="712"/>
      <c r="CM37" s="712"/>
      <c r="CN37" s="712"/>
      <c r="CO37" s="712"/>
      <c r="CP37" s="712"/>
      <c r="CQ37" s="713"/>
      <c r="CR37" s="678">
        <v>1186941</v>
      </c>
      <c r="CS37" s="697"/>
      <c r="CT37" s="697"/>
      <c r="CU37" s="697"/>
      <c r="CV37" s="697"/>
      <c r="CW37" s="697"/>
      <c r="CX37" s="697"/>
      <c r="CY37" s="698"/>
      <c r="CZ37" s="681">
        <v>7.9</v>
      </c>
      <c r="DA37" s="699"/>
      <c r="DB37" s="699"/>
      <c r="DC37" s="700"/>
      <c r="DD37" s="684">
        <v>1186941</v>
      </c>
      <c r="DE37" s="697"/>
      <c r="DF37" s="697"/>
      <c r="DG37" s="697"/>
      <c r="DH37" s="697"/>
      <c r="DI37" s="697"/>
      <c r="DJ37" s="697"/>
      <c r="DK37" s="698"/>
      <c r="DL37" s="684">
        <v>1175870</v>
      </c>
      <c r="DM37" s="697"/>
      <c r="DN37" s="697"/>
      <c r="DO37" s="697"/>
      <c r="DP37" s="697"/>
      <c r="DQ37" s="697"/>
      <c r="DR37" s="697"/>
      <c r="DS37" s="697"/>
      <c r="DT37" s="697"/>
      <c r="DU37" s="697"/>
      <c r="DV37" s="698"/>
      <c r="DW37" s="681">
        <v>11.5</v>
      </c>
      <c r="DX37" s="699"/>
      <c r="DY37" s="699"/>
      <c r="DZ37" s="699"/>
      <c r="EA37" s="699"/>
      <c r="EB37" s="699"/>
      <c r="EC37" s="714"/>
    </row>
    <row r="38" spans="2:133" ht="11.25" customHeight="1" x14ac:dyDescent="0.15">
      <c r="B38" s="675" t="s">
        <v>332</v>
      </c>
      <c r="C38" s="676"/>
      <c r="D38" s="676"/>
      <c r="E38" s="676"/>
      <c r="F38" s="676"/>
      <c r="G38" s="676"/>
      <c r="H38" s="676"/>
      <c r="I38" s="676"/>
      <c r="J38" s="676"/>
      <c r="K38" s="676"/>
      <c r="L38" s="676"/>
      <c r="M38" s="676"/>
      <c r="N38" s="676"/>
      <c r="O38" s="676"/>
      <c r="P38" s="676"/>
      <c r="Q38" s="677"/>
      <c r="R38" s="678">
        <v>386998</v>
      </c>
      <c r="S38" s="679"/>
      <c r="T38" s="679"/>
      <c r="U38" s="679"/>
      <c r="V38" s="679"/>
      <c r="W38" s="679"/>
      <c r="X38" s="679"/>
      <c r="Y38" s="680"/>
      <c r="Z38" s="715">
        <v>2.5</v>
      </c>
      <c r="AA38" s="715"/>
      <c r="AB38" s="715"/>
      <c r="AC38" s="715"/>
      <c r="AD38" s="716">
        <v>2241</v>
      </c>
      <c r="AE38" s="716"/>
      <c r="AF38" s="716"/>
      <c r="AG38" s="716"/>
      <c r="AH38" s="716"/>
      <c r="AI38" s="716"/>
      <c r="AJ38" s="716"/>
      <c r="AK38" s="716"/>
      <c r="AL38" s="681">
        <v>0</v>
      </c>
      <c r="AM38" s="682"/>
      <c r="AN38" s="682"/>
      <c r="AO38" s="717"/>
      <c r="AQ38" s="718" t="s">
        <v>333</v>
      </c>
      <c r="AR38" s="719"/>
      <c r="AS38" s="719"/>
      <c r="AT38" s="719"/>
      <c r="AU38" s="719"/>
      <c r="AV38" s="719"/>
      <c r="AW38" s="719"/>
      <c r="AX38" s="719"/>
      <c r="AY38" s="720"/>
      <c r="AZ38" s="678">
        <v>514880</v>
      </c>
      <c r="BA38" s="679"/>
      <c r="BB38" s="679"/>
      <c r="BC38" s="679"/>
      <c r="BD38" s="697"/>
      <c r="BE38" s="697"/>
      <c r="BF38" s="721"/>
      <c r="BG38" s="711" t="s">
        <v>334</v>
      </c>
      <c r="BH38" s="712"/>
      <c r="BI38" s="712"/>
      <c r="BJ38" s="712"/>
      <c r="BK38" s="712"/>
      <c r="BL38" s="712"/>
      <c r="BM38" s="712"/>
      <c r="BN38" s="712"/>
      <c r="BO38" s="712"/>
      <c r="BP38" s="712"/>
      <c r="BQ38" s="712"/>
      <c r="BR38" s="712"/>
      <c r="BS38" s="712"/>
      <c r="BT38" s="712"/>
      <c r="BU38" s="713"/>
      <c r="BV38" s="678">
        <v>4484</v>
      </c>
      <c r="BW38" s="679"/>
      <c r="BX38" s="679"/>
      <c r="BY38" s="679"/>
      <c r="BZ38" s="679"/>
      <c r="CA38" s="679"/>
      <c r="CB38" s="722"/>
      <c r="CD38" s="711" t="s">
        <v>335</v>
      </c>
      <c r="CE38" s="712"/>
      <c r="CF38" s="712"/>
      <c r="CG38" s="712"/>
      <c r="CH38" s="712"/>
      <c r="CI38" s="712"/>
      <c r="CJ38" s="712"/>
      <c r="CK38" s="712"/>
      <c r="CL38" s="712"/>
      <c r="CM38" s="712"/>
      <c r="CN38" s="712"/>
      <c r="CO38" s="712"/>
      <c r="CP38" s="712"/>
      <c r="CQ38" s="713"/>
      <c r="CR38" s="678">
        <v>1722318</v>
      </c>
      <c r="CS38" s="679"/>
      <c r="CT38" s="679"/>
      <c r="CU38" s="679"/>
      <c r="CV38" s="679"/>
      <c r="CW38" s="679"/>
      <c r="CX38" s="679"/>
      <c r="CY38" s="680"/>
      <c r="CZ38" s="681">
        <v>11.4</v>
      </c>
      <c r="DA38" s="699"/>
      <c r="DB38" s="699"/>
      <c r="DC38" s="700"/>
      <c r="DD38" s="684">
        <v>1430278</v>
      </c>
      <c r="DE38" s="679"/>
      <c r="DF38" s="679"/>
      <c r="DG38" s="679"/>
      <c r="DH38" s="679"/>
      <c r="DI38" s="679"/>
      <c r="DJ38" s="679"/>
      <c r="DK38" s="680"/>
      <c r="DL38" s="684">
        <v>1355372</v>
      </c>
      <c r="DM38" s="679"/>
      <c r="DN38" s="679"/>
      <c r="DO38" s="679"/>
      <c r="DP38" s="679"/>
      <c r="DQ38" s="679"/>
      <c r="DR38" s="679"/>
      <c r="DS38" s="679"/>
      <c r="DT38" s="679"/>
      <c r="DU38" s="679"/>
      <c r="DV38" s="680"/>
      <c r="DW38" s="681">
        <v>13.2</v>
      </c>
      <c r="DX38" s="699"/>
      <c r="DY38" s="699"/>
      <c r="DZ38" s="699"/>
      <c r="EA38" s="699"/>
      <c r="EB38" s="699"/>
      <c r="EC38" s="714"/>
    </row>
    <row r="39" spans="2:133" ht="11.25" customHeight="1" x14ac:dyDescent="0.15">
      <c r="B39" s="675" t="s">
        <v>336</v>
      </c>
      <c r="C39" s="676"/>
      <c r="D39" s="676"/>
      <c r="E39" s="676"/>
      <c r="F39" s="676"/>
      <c r="G39" s="676"/>
      <c r="H39" s="676"/>
      <c r="I39" s="676"/>
      <c r="J39" s="676"/>
      <c r="K39" s="676"/>
      <c r="L39" s="676"/>
      <c r="M39" s="676"/>
      <c r="N39" s="676"/>
      <c r="O39" s="676"/>
      <c r="P39" s="676"/>
      <c r="Q39" s="677"/>
      <c r="R39" s="678">
        <v>697466</v>
      </c>
      <c r="S39" s="679"/>
      <c r="T39" s="679"/>
      <c r="U39" s="679"/>
      <c r="V39" s="679"/>
      <c r="W39" s="679"/>
      <c r="X39" s="679"/>
      <c r="Y39" s="680"/>
      <c r="Z39" s="715">
        <v>4.5</v>
      </c>
      <c r="AA39" s="715"/>
      <c r="AB39" s="715"/>
      <c r="AC39" s="715"/>
      <c r="AD39" s="716" t="s">
        <v>251</v>
      </c>
      <c r="AE39" s="716"/>
      <c r="AF39" s="716"/>
      <c r="AG39" s="716"/>
      <c r="AH39" s="716"/>
      <c r="AI39" s="716"/>
      <c r="AJ39" s="716"/>
      <c r="AK39" s="716"/>
      <c r="AL39" s="681" t="s">
        <v>182</v>
      </c>
      <c r="AM39" s="682"/>
      <c r="AN39" s="682"/>
      <c r="AO39" s="717"/>
      <c r="AQ39" s="718" t="s">
        <v>337</v>
      </c>
      <c r="AR39" s="719"/>
      <c r="AS39" s="719"/>
      <c r="AT39" s="719"/>
      <c r="AU39" s="719"/>
      <c r="AV39" s="719"/>
      <c r="AW39" s="719"/>
      <c r="AX39" s="719"/>
      <c r="AY39" s="720"/>
      <c r="AZ39" s="678">
        <v>102711</v>
      </c>
      <c r="BA39" s="679"/>
      <c r="BB39" s="679"/>
      <c r="BC39" s="679"/>
      <c r="BD39" s="697"/>
      <c r="BE39" s="697"/>
      <c r="BF39" s="721"/>
      <c r="BG39" s="711" t="s">
        <v>338</v>
      </c>
      <c r="BH39" s="712"/>
      <c r="BI39" s="712"/>
      <c r="BJ39" s="712"/>
      <c r="BK39" s="712"/>
      <c r="BL39" s="712"/>
      <c r="BM39" s="712"/>
      <c r="BN39" s="712"/>
      <c r="BO39" s="712"/>
      <c r="BP39" s="712"/>
      <c r="BQ39" s="712"/>
      <c r="BR39" s="712"/>
      <c r="BS39" s="712"/>
      <c r="BT39" s="712"/>
      <c r="BU39" s="713"/>
      <c r="BV39" s="678">
        <v>6917</v>
      </c>
      <c r="BW39" s="679"/>
      <c r="BX39" s="679"/>
      <c r="BY39" s="679"/>
      <c r="BZ39" s="679"/>
      <c r="CA39" s="679"/>
      <c r="CB39" s="722"/>
      <c r="CD39" s="711" t="s">
        <v>339</v>
      </c>
      <c r="CE39" s="712"/>
      <c r="CF39" s="712"/>
      <c r="CG39" s="712"/>
      <c r="CH39" s="712"/>
      <c r="CI39" s="712"/>
      <c r="CJ39" s="712"/>
      <c r="CK39" s="712"/>
      <c r="CL39" s="712"/>
      <c r="CM39" s="712"/>
      <c r="CN39" s="712"/>
      <c r="CO39" s="712"/>
      <c r="CP39" s="712"/>
      <c r="CQ39" s="713"/>
      <c r="CR39" s="678">
        <v>289169</v>
      </c>
      <c r="CS39" s="697"/>
      <c r="CT39" s="697"/>
      <c r="CU39" s="697"/>
      <c r="CV39" s="697"/>
      <c r="CW39" s="697"/>
      <c r="CX39" s="697"/>
      <c r="CY39" s="698"/>
      <c r="CZ39" s="681">
        <v>1.9</v>
      </c>
      <c r="DA39" s="699"/>
      <c r="DB39" s="699"/>
      <c r="DC39" s="700"/>
      <c r="DD39" s="684">
        <v>202784</v>
      </c>
      <c r="DE39" s="697"/>
      <c r="DF39" s="697"/>
      <c r="DG39" s="697"/>
      <c r="DH39" s="697"/>
      <c r="DI39" s="697"/>
      <c r="DJ39" s="697"/>
      <c r="DK39" s="698"/>
      <c r="DL39" s="684" t="s">
        <v>182</v>
      </c>
      <c r="DM39" s="697"/>
      <c r="DN39" s="697"/>
      <c r="DO39" s="697"/>
      <c r="DP39" s="697"/>
      <c r="DQ39" s="697"/>
      <c r="DR39" s="697"/>
      <c r="DS39" s="697"/>
      <c r="DT39" s="697"/>
      <c r="DU39" s="697"/>
      <c r="DV39" s="698"/>
      <c r="DW39" s="681" t="s">
        <v>182</v>
      </c>
      <c r="DX39" s="699"/>
      <c r="DY39" s="699"/>
      <c r="DZ39" s="699"/>
      <c r="EA39" s="699"/>
      <c r="EB39" s="699"/>
      <c r="EC39" s="714"/>
    </row>
    <row r="40" spans="2:133" ht="11.25" customHeight="1" x14ac:dyDescent="0.15">
      <c r="B40" s="675" t="s">
        <v>340</v>
      </c>
      <c r="C40" s="676"/>
      <c r="D40" s="676"/>
      <c r="E40" s="676"/>
      <c r="F40" s="676"/>
      <c r="G40" s="676"/>
      <c r="H40" s="676"/>
      <c r="I40" s="676"/>
      <c r="J40" s="676"/>
      <c r="K40" s="676"/>
      <c r="L40" s="676"/>
      <c r="M40" s="676"/>
      <c r="N40" s="676"/>
      <c r="O40" s="676"/>
      <c r="P40" s="676"/>
      <c r="Q40" s="677"/>
      <c r="R40" s="678" t="s">
        <v>251</v>
      </c>
      <c r="S40" s="679"/>
      <c r="T40" s="679"/>
      <c r="U40" s="679"/>
      <c r="V40" s="679"/>
      <c r="W40" s="679"/>
      <c r="X40" s="679"/>
      <c r="Y40" s="680"/>
      <c r="Z40" s="715" t="s">
        <v>182</v>
      </c>
      <c r="AA40" s="715"/>
      <c r="AB40" s="715"/>
      <c r="AC40" s="715"/>
      <c r="AD40" s="716" t="s">
        <v>251</v>
      </c>
      <c r="AE40" s="716"/>
      <c r="AF40" s="716"/>
      <c r="AG40" s="716"/>
      <c r="AH40" s="716"/>
      <c r="AI40" s="716"/>
      <c r="AJ40" s="716"/>
      <c r="AK40" s="716"/>
      <c r="AL40" s="681" t="s">
        <v>182</v>
      </c>
      <c r="AM40" s="682"/>
      <c r="AN40" s="682"/>
      <c r="AO40" s="717"/>
      <c r="AQ40" s="718" t="s">
        <v>341</v>
      </c>
      <c r="AR40" s="719"/>
      <c r="AS40" s="719"/>
      <c r="AT40" s="719"/>
      <c r="AU40" s="719"/>
      <c r="AV40" s="719"/>
      <c r="AW40" s="719"/>
      <c r="AX40" s="719"/>
      <c r="AY40" s="720"/>
      <c r="AZ40" s="678">
        <v>17266</v>
      </c>
      <c r="BA40" s="679"/>
      <c r="BB40" s="679"/>
      <c r="BC40" s="679"/>
      <c r="BD40" s="697"/>
      <c r="BE40" s="697"/>
      <c r="BF40" s="721"/>
      <c r="BG40" s="723" t="s">
        <v>342</v>
      </c>
      <c r="BH40" s="724"/>
      <c r="BI40" s="724"/>
      <c r="BJ40" s="724"/>
      <c r="BK40" s="724"/>
      <c r="BL40" s="236"/>
      <c r="BM40" s="712" t="s">
        <v>343</v>
      </c>
      <c r="BN40" s="712"/>
      <c r="BO40" s="712"/>
      <c r="BP40" s="712"/>
      <c r="BQ40" s="712"/>
      <c r="BR40" s="712"/>
      <c r="BS40" s="712"/>
      <c r="BT40" s="712"/>
      <c r="BU40" s="713"/>
      <c r="BV40" s="678">
        <v>86</v>
      </c>
      <c r="BW40" s="679"/>
      <c r="BX40" s="679"/>
      <c r="BY40" s="679"/>
      <c r="BZ40" s="679"/>
      <c r="CA40" s="679"/>
      <c r="CB40" s="722"/>
      <c r="CD40" s="711" t="s">
        <v>344</v>
      </c>
      <c r="CE40" s="712"/>
      <c r="CF40" s="712"/>
      <c r="CG40" s="712"/>
      <c r="CH40" s="712"/>
      <c r="CI40" s="712"/>
      <c r="CJ40" s="712"/>
      <c r="CK40" s="712"/>
      <c r="CL40" s="712"/>
      <c r="CM40" s="712"/>
      <c r="CN40" s="712"/>
      <c r="CO40" s="712"/>
      <c r="CP40" s="712"/>
      <c r="CQ40" s="713"/>
      <c r="CR40" s="678">
        <v>302000</v>
      </c>
      <c r="CS40" s="679"/>
      <c r="CT40" s="679"/>
      <c r="CU40" s="679"/>
      <c r="CV40" s="679"/>
      <c r="CW40" s="679"/>
      <c r="CX40" s="679"/>
      <c r="CY40" s="680"/>
      <c r="CZ40" s="681">
        <v>2</v>
      </c>
      <c r="DA40" s="699"/>
      <c r="DB40" s="699"/>
      <c r="DC40" s="700"/>
      <c r="DD40" s="684" t="s">
        <v>251</v>
      </c>
      <c r="DE40" s="679"/>
      <c r="DF40" s="679"/>
      <c r="DG40" s="679"/>
      <c r="DH40" s="679"/>
      <c r="DI40" s="679"/>
      <c r="DJ40" s="679"/>
      <c r="DK40" s="680"/>
      <c r="DL40" s="684" t="s">
        <v>182</v>
      </c>
      <c r="DM40" s="679"/>
      <c r="DN40" s="679"/>
      <c r="DO40" s="679"/>
      <c r="DP40" s="679"/>
      <c r="DQ40" s="679"/>
      <c r="DR40" s="679"/>
      <c r="DS40" s="679"/>
      <c r="DT40" s="679"/>
      <c r="DU40" s="679"/>
      <c r="DV40" s="680"/>
      <c r="DW40" s="681" t="s">
        <v>182</v>
      </c>
      <c r="DX40" s="699"/>
      <c r="DY40" s="699"/>
      <c r="DZ40" s="699"/>
      <c r="EA40" s="699"/>
      <c r="EB40" s="699"/>
      <c r="EC40" s="714"/>
    </row>
    <row r="41" spans="2:133" ht="11.25" customHeight="1" x14ac:dyDescent="0.15">
      <c r="B41" s="675" t="s">
        <v>345</v>
      </c>
      <c r="C41" s="676"/>
      <c r="D41" s="676"/>
      <c r="E41" s="676"/>
      <c r="F41" s="676"/>
      <c r="G41" s="676"/>
      <c r="H41" s="676"/>
      <c r="I41" s="676"/>
      <c r="J41" s="676"/>
      <c r="K41" s="676"/>
      <c r="L41" s="676"/>
      <c r="M41" s="676"/>
      <c r="N41" s="676"/>
      <c r="O41" s="676"/>
      <c r="P41" s="676"/>
      <c r="Q41" s="677"/>
      <c r="R41" s="678">
        <v>364466</v>
      </c>
      <c r="S41" s="679"/>
      <c r="T41" s="679"/>
      <c r="U41" s="679"/>
      <c r="V41" s="679"/>
      <c r="W41" s="679"/>
      <c r="X41" s="679"/>
      <c r="Y41" s="680"/>
      <c r="Z41" s="715">
        <v>2.4</v>
      </c>
      <c r="AA41" s="715"/>
      <c r="AB41" s="715"/>
      <c r="AC41" s="715"/>
      <c r="AD41" s="716" t="s">
        <v>251</v>
      </c>
      <c r="AE41" s="716"/>
      <c r="AF41" s="716"/>
      <c r="AG41" s="716"/>
      <c r="AH41" s="716"/>
      <c r="AI41" s="716"/>
      <c r="AJ41" s="716"/>
      <c r="AK41" s="716"/>
      <c r="AL41" s="681" t="s">
        <v>172</v>
      </c>
      <c r="AM41" s="682"/>
      <c r="AN41" s="682"/>
      <c r="AO41" s="717"/>
      <c r="AQ41" s="718" t="s">
        <v>346</v>
      </c>
      <c r="AR41" s="719"/>
      <c r="AS41" s="719"/>
      <c r="AT41" s="719"/>
      <c r="AU41" s="719"/>
      <c r="AV41" s="719"/>
      <c r="AW41" s="719"/>
      <c r="AX41" s="719"/>
      <c r="AY41" s="720"/>
      <c r="AZ41" s="678">
        <v>370476</v>
      </c>
      <c r="BA41" s="679"/>
      <c r="BB41" s="679"/>
      <c r="BC41" s="679"/>
      <c r="BD41" s="697"/>
      <c r="BE41" s="697"/>
      <c r="BF41" s="721"/>
      <c r="BG41" s="723"/>
      <c r="BH41" s="724"/>
      <c r="BI41" s="724"/>
      <c r="BJ41" s="724"/>
      <c r="BK41" s="724"/>
      <c r="BL41" s="236"/>
      <c r="BM41" s="712" t="s">
        <v>347</v>
      </c>
      <c r="BN41" s="712"/>
      <c r="BO41" s="712"/>
      <c r="BP41" s="712"/>
      <c r="BQ41" s="712"/>
      <c r="BR41" s="712"/>
      <c r="BS41" s="712"/>
      <c r="BT41" s="712"/>
      <c r="BU41" s="713"/>
      <c r="BV41" s="678" t="s">
        <v>172</v>
      </c>
      <c r="BW41" s="679"/>
      <c r="BX41" s="679"/>
      <c r="BY41" s="679"/>
      <c r="BZ41" s="679"/>
      <c r="CA41" s="679"/>
      <c r="CB41" s="722"/>
      <c r="CD41" s="711" t="s">
        <v>348</v>
      </c>
      <c r="CE41" s="712"/>
      <c r="CF41" s="712"/>
      <c r="CG41" s="712"/>
      <c r="CH41" s="712"/>
      <c r="CI41" s="712"/>
      <c r="CJ41" s="712"/>
      <c r="CK41" s="712"/>
      <c r="CL41" s="712"/>
      <c r="CM41" s="712"/>
      <c r="CN41" s="712"/>
      <c r="CO41" s="712"/>
      <c r="CP41" s="712"/>
      <c r="CQ41" s="713"/>
      <c r="CR41" s="678" t="s">
        <v>182</v>
      </c>
      <c r="CS41" s="697"/>
      <c r="CT41" s="697"/>
      <c r="CU41" s="697"/>
      <c r="CV41" s="697"/>
      <c r="CW41" s="697"/>
      <c r="CX41" s="697"/>
      <c r="CY41" s="698"/>
      <c r="CZ41" s="681" t="s">
        <v>182</v>
      </c>
      <c r="DA41" s="699"/>
      <c r="DB41" s="699"/>
      <c r="DC41" s="700"/>
      <c r="DD41" s="684" t="s">
        <v>182</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349</v>
      </c>
      <c r="C42" s="660"/>
      <c r="D42" s="660"/>
      <c r="E42" s="660"/>
      <c r="F42" s="660"/>
      <c r="G42" s="660"/>
      <c r="H42" s="660"/>
      <c r="I42" s="660"/>
      <c r="J42" s="660"/>
      <c r="K42" s="660"/>
      <c r="L42" s="660"/>
      <c r="M42" s="660"/>
      <c r="N42" s="660"/>
      <c r="O42" s="660"/>
      <c r="P42" s="660"/>
      <c r="Q42" s="661"/>
      <c r="R42" s="662">
        <v>15472966</v>
      </c>
      <c r="S42" s="701"/>
      <c r="T42" s="701"/>
      <c r="U42" s="701"/>
      <c r="V42" s="701"/>
      <c r="W42" s="701"/>
      <c r="X42" s="701"/>
      <c r="Y42" s="703"/>
      <c r="Z42" s="704">
        <v>100</v>
      </c>
      <c r="AA42" s="704"/>
      <c r="AB42" s="704"/>
      <c r="AC42" s="704"/>
      <c r="AD42" s="705">
        <v>9879454</v>
      </c>
      <c r="AE42" s="705"/>
      <c r="AF42" s="705"/>
      <c r="AG42" s="705"/>
      <c r="AH42" s="705"/>
      <c r="AI42" s="705"/>
      <c r="AJ42" s="705"/>
      <c r="AK42" s="705"/>
      <c r="AL42" s="665">
        <v>100</v>
      </c>
      <c r="AM42" s="706"/>
      <c r="AN42" s="706"/>
      <c r="AO42" s="707"/>
      <c r="AQ42" s="708" t="s">
        <v>350</v>
      </c>
      <c r="AR42" s="709"/>
      <c r="AS42" s="709"/>
      <c r="AT42" s="709"/>
      <c r="AU42" s="709"/>
      <c r="AV42" s="709"/>
      <c r="AW42" s="709"/>
      <c r="AX42" s="709"/>
      <c r="AY42" s="710"/>
      <c r="AZ42" s="662">
        <v>1352762</v>
      </c>
      <c r="BA42" s="701"/>
      <c r="BB42" s="701"/>
      <c r="BC42" s="701"/>
      <c r="BD42" s="663"/>
      <c r="BE42" s="663"/>
      <c r="BF42" s="727"/>
      <c r="BG42" s="725"/>
      <c r="BH42" s="726"/>
      <c r="BI42" s="726"/>
      <c r="BJ42" s="726"/>
      <c r="BK42" s="726"/>
      <c r="BL42" s="237"/>
      <c r="BM42" s="728" t="s">
        <v>351</v>
      </c>
      <c r="BN42" s="728"/>
      <c r="BO42" s="728"/>
      <c r="BP42" s="728"/>
      <c r="BQ42" s="728"/>
      <c r="BR42" s="728"/>
      <c r="BS42" s="728"/>
      <c r="BT42" s="728"/>
      <c r="BU42" s="729"/>
      <c r="BV42" s="662">
        <v>439</v>
      </c>
      <c r="BW42" s="701"/>
      <c r="BX42" s="701"/>
      <c r="BY42" s="701"/>
      <c r="BZ42" s="701"/>
      <c r="CA42" s="701"/>
      <c r="CB42" s="702"/>
      <c r="CD42" s="675" t="s">
        <v>352</v>
      </c>
      <c r="CE42" s="676"/>
      <c r="CF42" s="676"/>
      <c r="CG42" s="676"/>
      <c r="CH42" s="676"/>
      <c r="CI42" s="676"/>
      <c r="CJ42" s="676"/>
      <c r="CK42" s="676"/>
      <c r="CL42" s="676"/>
      <c r="CM42" s="676"/>
      <c r="CN42" s="676"/>
      <c r="CO42" s="676"/>
      <c r="CP42" s="676"/>
      <c r="CQ42" s="677"/>
      <c r="CR42" s="678">
        <v>806409</v>
      </c>
      <c r="CS42" s="679"/>
      <c r="CT42" s="679"/>
      <c r="CU42" s="679"/>
      <c r="CV42" s="679"/>
      <c r="CW42" s="679"/>
      <c r="CX42" s="679"/>
      <c r="CY42" s="680"/>
      <c r="CZ42" s="681">
        <v>5.3</v>
      </c>
      <c r="DA42" s="682"/>
      <c r="DB42" s="682"/>
      <c r="DC42" s="683"/>
      <c r="DD42" s="684">
        <v>404948</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353</v>
      </c>
      <c r="CE43" s="676"/>
      <c r="CF43" s="676"/>
      <c r="CG43" s="676"/>
      <c r="CH43" s="676"/>
      <c r="CI43" s="676"/>
      <c r="CJ43" s="676"/>
      <c r="CK43" s="676"/>
      <c r="CL43" s="676"/>
      <c r="CM43" s="676"/>
      <c r="CN43" s="676"/>
      <c r="CO43" s="676"/>
      <c r="CP43" s="676"/>
      <c r="CQ43" s="677"/>
      <c r="CR43" s="678">
        <v>13020</v>
      </c>
      <c r="CS43" s="697"/>
      <c r="CT43" s="697"/>
      <c r="CU43" s="697"/>
      <c r="CV43" s="697"/>
      <c r="CW43" s="697"/>
      <c r="CX43" s="697"/>
      <c r="CY43" s="698"/>
      <c r="CZ43" s="681">
        <v>0.1</v>
      </c>
      <c r="DA43" s="699"/>
      <c r="DB43" s="699"/>
      <c r="DC43" s="700"/>
      <c r="DD43" s="684">
        <v>11387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302</v>
      </c>
      <c r="CE44" s="692"/>
      <c r="CF44" s="675" t="s">
        <v>354</v>
      </c>
      <c r="CG44" s="676"/>
      <c r="CH44" s="676"/>
      <c r="CI44" s="676"/>
      <c r="CJ44" s="676"/>
      <c r="CK44" s="676"/>
      <c r="CL44" s="676"/>
      <c r="CM44" s="676"/>
      <c r="CN44" s="676"/>
      <c r="CO44" s="676"/>
      <c r="CP44" s="676"/>
      <c r="CQ44" s="677"/>
      <c r="CR44" s="678">
        <v>765486</v>
      </c>
      <c r="CS44" s="679"/>
      <c r="CT44" s="679"/>
      <c r="CU44" s="679"/>
      <c r="CV44" s="679"/>
      <c r="CW44" s="679"/>
      <c r="CX44" s="679"/>
      <c r="CY44" s="680"/>
      <c r="CZ44" s="681">
        <v>5.0999999999999996</v>
      </c>
      <c r="DA44" s="682"/>
      <c r="DB44" s="682"/>
      <c r="DC44" s="683"/>
      <c r="DD44" s="684">
        <v>402506</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355</v>
      </c>
      <c r="CG45" s="676"/>
      <c r="CH45" s="676"/>
      <c r="CI45" s="676"/>
      <c r="CJ45" s="676"/>
      <c r="CK45" s="676"/>
      <c r="CL45" s="676"/>
      <c r="CM45" s="676"/>
      <c r="CN45" s="676"/>
      <c r="CO45" s="676"/>
      <c r="CP45" s="676"/>
      <c r="CQ45" s="677"/>
      <c r="CR45" s="678">
        <v>199107</v>
      </c>
      <c r="CS45" s="697"/>
      <c r="CT45" s="697"/>
      <c r="CU45" s="697"/>
      <c r="CV45" s="697"/>
      <c r="CW45" s="697"/>
      <c r="CX45" s="697"/>
      <c r="CY45" s="698"/>
      <c r="CZ45" s="681">
        <v>1.3</v>
      </c>
      <c r="DA45" s="699"/>
      <c r="DB45" s="699"/>
      <c r="DC45" s="700"/>
      <c r="DD45" s="684">
        <v>41824</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356</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357</v>
      </c>
      <c r="CG46" s="676"/>
      <c r="CH46" s="676"/>
      <c r="CI46" s="676"/>
      <c r="CJ46" s="676"/>
      <c r="CK46" s="676"/>
      <c r="CL46" s="676"/>
      <c r="CM46" s="676"/>
      <c r="CN46" s="676"/>
      <c r="CO46" s="676"/>
      <c r="CP46" s="676"/>
      <c r="CQ46" s="677"/>
      <c r="CR46" s="678">
        <v>459806</v>
      </c>
      <c r="CS46" s="679"/>
      <c r="CT46" s="679"/>
      <c r="CU46" s="679"/>
      <c r="CV46" s="679"/>
      <c r="CW46" s="679"/>
      <c r="CX46" s="679"/>
      <c r="CY46" s="680"/>
      <c r="CZ46" s="681">
        <v>3</v>
      </c>
      <c r="DA46" s="682"/>
      <c r="DB46" s="682"/>
      <c r="DC46" s="683"/>
      <c r="DD46" s="684">
        <v>360022</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358</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359</v>
      </c>
      <c r="CG47" s="676"/>
      <c r="CH47" s="676"/>
      <c r="CI47" s="676"/>
      <c r="CJ47" s="676"/>
      <c r="CK47" s="676"/>
      <c r="CL47" s="676"/>
      <c r="CM47" s="676"/>
      <c r="CN47" s="676"/>
      <c r="CO47" s="676"/>
      <c r="CP47" s="676"/>
      <c r="CQ47" s="677"/>
      <c r="CR47" s="678">
        <v>40923</v>
      </c>
      <c r="CS47" s="697"/>
      <c r="CT47" s="697"/>
      <c r="CU47" s="697"/>
      <c r="CV47" s="697"/>
      <c r="CW47" s="697"/>
      <c r="CX47" s="697"/>
      <c r="CY47" s="698"/>
      <c r="CZ47" s="681">
        <v>0.3</v>
      </c>
      <c r="DA47" s="699"/>
      <c r="DB47" s="699"/>
      <c r="DC47" s="700"/>
      <c r="DD47" s="684">
        <v>2442</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360</v>
      </c>
      <c r="CD48" s="695"/>
      <c r="CE48" s="696"/>
      <c r="CF48" s="675" t="s">
        <v>361</v>
      </c>
      <c r="CG48" s="676"/>
      <c r="CH48" s="676"/>
      <c r="CI48" s="676"/>
      <c r="CJ48" s="676"/>
      <c r="CK48" s="676"/>
      <c r="CL48" s="676"/>
      <c r="CM48" s="676"/>
      <c r="CN48" s="676"/>
      <c r="CO48" s="676"/>
      <c r="CP48" s="676"/>
      <c r="CQ48" s="677"/>
      <c r="CR48" s="678" t="s">
        <v>172</v>
      </c>
      <c r="CS48" s="679"/>
      <c r="CT48" s="679"/>
      <c r="CU48" s="679"/>
      <c r="CV48" s="679"/>
      <c r="CW48" s="679"/>
      <c r="CX48" s="679"/>
      <c r="CY48" s="680"/>
      <c r="CZ48" s="681" t="s">
        <v>182</v>
      </c>
      <c r="DA48" s="682"/>
      <c r="DB48" s="682"/>
      <c r="DC48" s="683"/>
      <c r="DD48" s="684" t="s">
        <v>182</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362</v>
      </c>
      <c r="CE49" s="660"/>
      <c r="CF49" s="660"/>
      <c r="CG49" s="660"/>
      <c r="CH49" s="660"/>
      <c r="CI49" s="660"/>
      <c r="CJ49" s="660"/>
      <c r="CK49" s="660"/>
      <c r="CL49" s="660"/>
      <c r="CM49" s="660"/>
      <c r="CN49" s="660"/>
      <c r="CO49" s="660"/>
      <c r="CP49" s="660"/>
      <c r="CQ49" s="661"/>
      <c r="CR49" s="662">
        <v>15080027</v>
      </c>
      <c r="CS49" s="663"/>
      <c r="CT49" s="663"/>
      <c r="CU49" s="663"/>
      <c r="CV49" s="663"/>
      <c r="CW49" s="663"/>
      <c r="CX49" s="663"/>
      <c r="CY49" s="664"/>
      <c r="CZ49" s="665">
        <v>100</v>
      </c>
      <c r="DA49" s="666"/>
      <c r="DB49" s="666"/>
      <c r="DC49" s="667"/>
      <c r="DD49" s="668">
        <v>11537612</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zXdy3Y6UeIb2kJhxhwp2GbSxdCCOzP7wGSjVJos9w+FFCWExsGtpV3KtcBk8xDjYCDXMgsfXOSosqXD5jdFdSQ==" saltValue="RiHslpp04wZohaY7ttL5Qw=="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363</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364</v>
      </c>
      <c r="DK2" s="1204"/>
      <c r="DL2" s="1204"/>
      <c r="DM2" s="1204"/>
      <c r="DN2" s="1204"/>
      <c r="DO2" s="1205"/>
      <c r="DP2" s="250"/>
      <c r="DQ2" s="1203" t="s">
        <v>365</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366</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367</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368</v>
      </c>
      <c r="B5" s="1089"/>
      <c r="C5" s="1089"/>
      <c r="D5" s="1089"/>
      <c r="E5" s="1089"/>
      <c r="F5" s="1089"/>
      <c r="G5" s="1089"/>
      <c r="H5" s="1089"/>
      <c r="I5" s="1089"/>
      <c r="J5" s="1089"/>
      <c r="K5" s="1089"/>
      <c r="L5" s="1089"/>
      <c r="M5" s="1089"/>
      <c r="N5" s="1089"/>
      <c r="O5" s="1089"/>
      <c r="P5" s="1090"/>
      <c r="Q5" s="1094" t="s">
        <v>369</v>
      </c>
      <c r="R5" s="1095"/>
      <c r="S5" s="1095"/>
      <c r="T5" s="1095"/>
      <c r="U5" s="1096"/>
      <c r="V5" s="1094" t="s">
        <v>370</v>
      </c>
      <c r="W5" s="1095"/>
      <c r="X5" s="1095"/>
      <c r="Y5" s="1095"/>
      <c r="Z5" s="1096"/>
      <c r="AA5" s="1094" t="s">
        <v>371</v>
      </c>
      <c r="AB5" s="1095"/>
      <c r="AC5" s="1095"/>
      <c r="AD5" s="1095"/>
      <c r="AE5" s="1095"/>
      <c r="AF5" s="1206" t="s">
        <v>372</v>
      </c>
      <c r="AG5" s="1095"/>
      <c r="AH5" s="1095"/>
      <c r="AI5" s="1095"/>
      <c r="AJ5" s="1110"/>
      <c r="AK5" s="1095" t="s">
        <v>373</v>
      </c>
      <c r="AL5" s="1095"/>
      <c r="AM5" s="1095"/>
      <c r="AN5" s="1095"/>
      <c r="AO5" s="1096"/>
      <c r="AP5" s="1094" t="s">
        <v>374</v>
      </c>
      <c r="AQ5" s="1095"/>
      <c r="AR5" s="1095"/>
      <c r="AS5" s="1095"/>
      <c r="AT5" s="1096"/>
      <c r="AU5" s="1094" t="s">
        <v>375</v>
      </c>
      <c r="AV5" s="1095"/>
      <c r="AW5" s="1095"/>
      <c r="AX5" s="1095"/>
      <c r="AY5" s="1110"/>
      <c r="AZ5" s="257"/>
      <c r="BA5" s="257"/>
      <c r="BB5" s="257"/>
      <c r="BC5" s="257"/>
      <c r="BD5" s="257"/>
      <c r="BE5" s="258"/>
      <c r="BF5" s="258"/>
      <c r="BG5" s="258"/>
      <c r="BH5" s="258"/>
      <c r="BI5" s="258"/>
      <c r="BJ5" s="258"/>
      <c r="BK5" s="258"/>
      <c r="BL5" s="258"/>
      <c r="BM5" s="258"/>
      <c r="BN5" s="258"/>
      <c r="BO5" s="258"/>
      <c r="BP5" s="258"/>
      <c r="BQ5" s="1088" t="s">
        <v>376</v>
      </c>
      <c r="BR5" s="1089"/>
      <c r="BS5" s="1089"/>
      <c r="BT5" s="1089"/>
      <c r="BU5" s="1089"/>
      <c r="BV5" s="1089"/>
      <c r="BW5" s="1089"/>
      <c r="BX5" s="1089"/>
      <c r="BY5" s="1089"/>
      <c r="BZ5" s="1089"/>
      <c r="CA5" s="1089"/>
      <c r="CB5" s="1089"/>
      <c r="CC5" s="1089"/>
      <c r="CD5" s="1089"/>
      <c r="CE5" s="1089"/>
      <c r="CF5" s="1089"/>
      <c r="CG5" s="1090"/>
      <c r="CH5" s="1094" t="s">
        <v>377</v>
      </c>
      <c r="CI5" s="1095"/>
      <c r="CJ5" s="1095"/>
      <c r="CK5" s="1095"/>
      <c r="CL5" s="1096"/>
      <c r="CM5" s="1094" t="s">
        <v>378</v>
      </c>
      <c r="CN5" s="1095"/>
      <c r="CO5" s="1095"/>
      <c r="CP5" s="1095"/>
      <c r="CQ5" s="1096"/>
      <c r="CR5" s="1094" t="s">
        <v>379</v>
      </c>
      <c r="CS5" s="1095"/>
      <c r="CT5" s="1095"/>
      <c r="CU5" s="1095"/>
      <c r="CV5" s="1096"/>
      <c r="CW5" s="1094" t="s">
        <v>380</v>
      </c>
      <c r="CX5" s="1095"/>
      <c r="CY5" s="1095"/>
      <c r="CZ5" s="1095"/>
      <c r="DA5" s="1096"/>
      <c r="DB5" s="1094" t="s">
        <v>381</v>
      </c>
      <c r="DC5" s="1095"/>
      <c r="DD5" s="1095"/>
      <c r="DE5" s="1095"/>
      <c r="DF5" s="1096"/>
      <c r="DG5" s="1191" t="s">
        <v>382</v>
      </c>
      <c r="DH5" s="1192"/>
      <c r="DI5" s="1192"/>
      <c r="DJ5" s="1192"/>
      <c r="DK5" s="1193"/>
      <c r="DL5" s="1191" t="s">
        <v>383</v>
      </c>
      <c r="DM5" s="1192"/>
      <c r="DN5" s="1192"/>
      <c r="DO5" s="1192"/>
      <c r="DP5" s="1193"/>
      <c r="DQ5" s="1094" t="s">
        <v>384</v>
      </c>
      <c r="DR5" s="1095"/>
      <c r="DS5" s="1095"/>
      <c r="DT5" s="1095"/>
      <c r="DU5" s="1096"/>
      <c r="DV5" s="1094" t="s">
        <v>375</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385</v>
      </c>
      <c r="C7" s="1144"/>
      <c r="D7" s="1144"/>
      <c r="E7" s="1144"/>
      <c r="F7" s="1144"/>
      <c r="G7" s="1144"/>
      <c r="H7" s="1144"/>
      <c r="I7" s="1144"/>
      <c r="J7" s="1144"/>
      <c r="K7" s="1144"/>
      <c r="L7" s="1144"/>
      <c r="M7" s="1144"/>
      <c r="N7" s="1144"/>
      <c r="O7" s="1144"/>
      <c r="P7" s="1145"/>
      <c r="Q7" s="1197">
        <v>15851</v>
      </c>
      <c r="R7" s="1198"/>
      <c r="S7" s="1198"/>
      <c r="T7" s="1198"/>
      <c r="U7" s="1198"/>
      <c r="V7" s="1198">
        <v>15458</v>
      </c>
      <c r="W7" s="1198"/>
      <c r="X7" s="1198"/>
      <c r="Y7" s="1198"/>
      <c r="Z7" s="1198"/>
      <c r="AA7" s="1198">
        <v>393</v>
      </c>
      <c r="AB7" s="1198"/>
      <c r="AC7" s="1198"/>
      <c r="AD7" s="1198"/>
      <c r="AE7" s="1199"/>
      <c r="AF7" s="1200">
        <v>392</v>
      </c>
      <c r="AG7" s="1201"/>
      <c r="AH7" s="1201"/>
      <c r="AI7" s="1201"/>
      <c r="AJ7" s="1202"/>
      <c r="AK7" s="1184">
        <v>38</v>
      </c>
      <c r="AL7" s="1185"/>
      <c r="AM7" s="1185"/>
      <c r="AN7" s="1185"/>
      <c r="AO7" s="1185"/>
      <c r="AP7" s="1185">
        <v>14371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596</v>
      </c>
      <c r="BT7" s="1189"/>
      <c r="BU7" s="1189"/>
      <c r="BV7" s="1189"/>
      <c r="BW7" s="1189"/>
      <c r="BX7" s="1189"/>
      <c r="BY7" s="1189"/>
      <c r="BZ7" s="1189"/>
      <c r="CA7" s="1189"/>
      <c r="CB7" s="1189"/>
      <c r="CC7" s="1189"/>
      <c r="CD7" s="1189"/>
      <c r="CE7" s="1189"/>
      <c r="CF7" s="1189"/>
      <c r="CG7" s="1190"/>
      <c r="CH7" s="1181">
        <v>5</v>
      </c>
      <c r="CI7" s="1182"/>
      <c r="CJ7" s="1182"/>
      <c r="CK7" s="1182"/>
      <c r="CL7" s="1183"/>
      <c r="CM7" s="1181">
        <v>91</v>
      </c>
      <c r="CN7" s="1182"/>
      <c r="CO7" s="1182"/>
      <c r="CP7" s="1182"/>
      <c r="CQ7" s="1183"/>
      <c r="CR7" s="1181">
        <v>30</v>
      </c>
      <c r="CS7" s="1182"/>
      <c r="CT7" s="1182"/>
      <c r="CU7" s="1182"/>
      <c r="CV7" s="1183"/>
      <c r="CW7" s="1181" t="s">
        <v>514</v>
      </c>
      <c r="CX7" s="1182"/>
      <c r="CY7" s="1182"/>
      <c r="CZ7" s="1182"/>
      <c r="DA7" s="1183"/>
      <c r="DB7" s="1181" t="s">
        <v>514</v>
      </c>
      <c r="DC7" s="1182"/>
      <c r="DD7" s="1182"/>
      <c r="DE7" s="1182"/>
      <c r="DF7" s="1183"/>
      <c r="DG7" s="1181" t="s">
        <v>514</v>
      </c>
      <c r="DH7" s="1182"/>
      <c r="DI7" s="1182"/>
      <c r="DJ7" s="1182"/>
      <c r="DK7" s="1183"/>
      <c r="DL7" s="1181" t="s">
        <v>514</v>
      </c>
      <c r="DM7" s="1182"/>
      <c r="DN7" s="1182"/>
      <c r="DO7" s="1182"/>
      <c r="DP7" s="1183"/>
      <c r="DQ7" s="1181" t="s">
        <v>514</v>
      </c>
      <c r="DR7" s="1182"/>
      <c r="DS7" s="1182"/>
      <c r="DT7" s="1182"/>
      <c r="DU7" s="1183"/>
      <c r="DV7" s="1208"/>
      <c r="DW7" s="1209"/>
      <c r="DX7" s="1209"/>
      <c r="DY7" s="1209"/>
      <c r="DZ7" s="1210"/>
      <c r="EA7" s="255"/>
    </row>
    <row r="8" spans="1:131" s="256" customFormat="1" ht="26.25" customHeight="1" x14ac:dyDescent="0.15">
      <c r="A8" s="262">
        <v>2</v>
      </c>
      <c r="B8" s="1130" t="s">
        <v>386</v>
      </c>
      <c r="C8" s="1131"/>
      <c r="D8" s="1131"/>
      <c r="E8" s="1131"/>
      <c r="F8" s="1131"/>
      <c r="G8" s="1131"/>
      <c r="H8" s="1131"/>
      <c r="I8" s="1131"/>
      <c r="J8" s="1131"/>
      <c r="K8" s="1131"/>
      <c r="L8" s="1131"/>
      <c r="M8" s="1131"/>
      <c r="N8" s="1131"/>
      <c r="O8" s="1131"/>
      <c r="P8" s="1132"/>
      <c r="Q8" s="1136">
        <v>9</v>
      </c>
      <c r="R8" s="1137"/>
      <c r="S8" s="1137"/>
      <c r="T8" s="1137"/>
      <c r="U8" s="1137"/>
      <c r="V8" s="1137">
        <v>9</v>
      </c>
      <c r="W8" s="1137"/>
      <c r="X8" s="1137"/>
      <c r="Y8" s="1137"/>
      <c r="Z8" s="1137"/>
      <c r="AA8" s="1137" t="s">
        <v>514</v>
      </c>
      <c r="AB8" s="1137"/>
      <c r="AC8" s="1137"/>
      <c r="AD8" s="1137"/>
      <c r="AE8" s="1138"/>
      <c r="AF8" s="1112" t="s">
        <v>182</v>
      </c>
      <c r="AG8" s="1113"/>
      <c r="AH8" s="1113"/>
      <c r="AI8" s="1113"/>
      <c r="AJ8" s="1114"/>
      <c r="AK8" s="1179">
        <v>2</v>
      </c>
      <c r="AL8" s="1180"/>
      <c r="AM8" s="1180"/>
      <c r="AN8" s="1180"/>
      <c r="AO8" s="1180"/>
      <c r="AP8" s="1180" t="s">
        <v>514</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597</v>
      </c>
      <c r="BT8" s="1108"/>
      <c r="BU8" s="1108"/>
      <c r="BV8" s="1108"/>
      <c r="BW8" s="1108"/>
      <c r="BX8" s="1108"/>
      <c r="BY8" s="1108"/>
      <c r="BZ8" s="1108"/>
      <c r="CA8" s="1108"/>
      <c r="CB8" s="1108"/>
      <c r="CC8" s="1108"/>
      <c r="CD8" s="1108"/>
      <c r="CE8" s="1108"/>
      <c r="CF8" s="1108"/>
      <c r="CG8" s="1109"/>
      <c r="CH8" s="1082">
        <v>-150</v>
      </c>
      <c r="CI8" s="1083"/>
      <c r="CJ8" s="1083"/>
      <c r="CK8" s="1083"/>
      <c r="CL8" s="1084"/>
      <c r="CM8" s="1082">
        <v>650</v>
      </c>
      <c r="CN8" s="1083"/>
      <c r="CO8" s="1083"/>
      <c r="CP8" s="1083"/>
      <c r="CQ8" s="1084"/>
      <c r="CR8" s="1082">
        <v>0</v>
      </c>
      <c r="CS8" s="1083"/>
      <c r="CT8" s="1083"/>
      <c r="CU8" s="1083"/>
      <c r="CV8" s="1084"/>
      <c r="CW8" s="1082">
        <v>28</v>
      </c>
      <c r="CX8" s="1083"/>
      <c r="CY8" s="1083"/>
      <c r="CZ8" s="1083"/>
      <c r="DA8" s="1084"/>
      <c r="DB8" s="1082" t="s">
        <v>514</v>
      </c>
      <c r="DC8" s="1083"/>
      <c r="DD8" s="1083"/>
      <c r="DE8" s="1083"/>
      <c r="DF8" s="1084"/>
      <c r="DG8" s="1082" t="s">
        <v>514</v>
      </c>
      <c r="DH8" s="1083"/>
      <c r="DI8" s="1083"/>
      <c r="DJ8" s="1083"/>
      <c r="DK8" s="1084"/>
      <c r="DL8" s="1082" t="s">
        <v>514</v>
      </c>
      <c r="DM8" s="1083"/>
      <c r="DN8" s="1083"/>
      <c r="DO8" s="1083"/>
      <c r="DP8" s="1084"/>
      <c r="DQ8" s="1082" t="s">
        <v>514</v>
      </c>
      <c r="DR8" s="1083"/>
      <c r="DS8" s="1083"/>
      <c r="DT8" s="1083"/>
      <c r="DU8" s="1084"/>
      <c r="DV8" s="1085"/>
      <c r="DW8" s="1086"/>
      <c r="DX8" s="1086"/>
      <c r="DY8" s="1086"/>
      <c r="DZ8" s="1087"/>
      <c r="EA8" s="255"/>
    </row>
    <row r="9" spans="1:131" s="256" customFormat="1" ht="26.25" customHeight="1" x14ac:dyDescent="0.15">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598</v>
      </c>
      <c r="BT9" s="1108"/>
      <c r="BU9" s="1108"/>
      <c r="BV9" s="1108"/>
      <c r="BW9" s="1108"/>
      <c r="BX9" s="1108"/>
      <c r="BY9" s="1108"/>
      <c r="BZ9" s="1108"/>
      <c r="CA9" s="1108"/>
      <c r="CB9" s="1108"/>
      <c r="CC9" s="1108"/>
      <c r="CD9" s="1108"/>
      <c r="CE9" s="1108"/>
      <c r="CF9" s="1108"/>
      <c r="CG9" s="1109"/>
      <c r="CH9" s="1082">
        <v>3</v>
      </c>
      <c r="CI9" s="1083"/>
      <c r="CJ9" s="1083"/>
      <c r="CK9" s="1083"/>
      <c r="CL9" s="1084"/>
      <c r="CM9" s="1082">
        <v>223</v>
      </c>
      <c r="CN9" s="1083"/>
      <c r="CO9" s="1083"/>
      <c r="CP9" s="1083"/>
      <c r="CQ9" s="1084"/>
      <c r="CR9" s="1082">
        <v>31</v>
      </c>
      <c r="CS9" s="1083"/>
      <c r="CT9" s="1083"/>
      <c r="CU9" s="1083"/>
      <c r="CV9" s="1084"/>
      <c r="CW9" s="1082" t="s">
        <v>514</v>
      </c>
      <c r="CX9" s="1083"/>
      <c r="CY9" s="1083"/>
      <c r="CZ9" s="1083"/>
      <c r="DA9" s="1084"/>
      <c r="DB9" s="1082" t="s">
        <v>514</v>
      </c>
      <c r="DC9" s="1083"/>
      <c r="DD9" s="1083"/>
      <c r="DE9" s="1083"/>
      <c r="DF9" s="1084"/>
      <c r="DG9" s="1082" t="s">
        <v>514</v>
      </c>
      <c r="DH9" s="1083"/>
      <c r="DI9" s="1083"/>
      <c r="DJ9" s="1083"/>
      <c r="DK9" s="1084"/>
      <c r="DL9" s="1082" t="s">
        <v>514</v>
      </c>
      <c r="DM9" s="1083"/>
      <c r="DN9" s="1083"/>
      <c r="DO9" s="1083"/>
      <c r="DP9" s="1084"/>
      <c r="DQ9" s="1082" t="s">
        <v>514</v>
      </c>
      <c r="DR9" s="1083"/>
      <c r="DS9" s="1083"/>
      <c r="DT9" s="1083"/>
      <c r="DU9" s="1084"/>
      <c r="DV9" s="1085"/>
      <c r="DW9" s="1086"/>
      <c r="DX9" s="1086"/>
      <c r="DY9" s="1086"/>
      <c r="DZ9" s="1087"/>
      <c r="EA9" s="255"/>
    </row>
    <row r="10" spans="1:131" s="256" customFormat="1" ht="26.25" customHeight="1" x14ac:dyDescent="0.15">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387</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388</v>
      </c>
      <c r="B23" s="1037" t="s">
        <v>389</v>
      </c>
      <c r="C23" s="1038"/>
      <c r="D23" s="1038"/>
      <c r="E23" s="1038"/>
      <c r="F23" s="1038"/>
      <c r="G23" s="1038"/>
      <c r="H23" s="1038"/>
      <c r="I23" s="1038"/>
      <c r="J23" s="1038"/>
      <c r="K23" s="1038"/>
      <c r="L23" s="1038"/>
      <c r="M23" s="1038"/>
      <c r="N23" s="1038"/>
      <c r="O23" s="1038"/>
      <c r="P23" s="1039"/>
      <c r="Q23" s="1161">
        <v>15479</v>
      </c>
      <c r="R23" s="1162"/>
      <c r="S23" s="1162"/>
      <c r="T23" s="1162"/>
      <c r="U23" s="1162"/>
      <c r="V23" s="1162">
        <v>15086</v>
      </c>
      <c r="W23" s="1162"/>
      <c r="X23" s="1162"/>
      <c r="Y23" s="1162"/>
      <c r="Z23" s="1162"/>
      <c r="AA23" s="1162">
        <v>393</v>
      </c>
      <c r="AB23" s="1162"/>
      <c r="AC23" s="1162"/>
      <c r="AD23" s="1162"/>
      <c r="AE23" s="1163"/>
      <c r="AF23" s="1164">
        <v>392</v>
      </c>
      <c r="AG23" s="1162"/>
      <c r="AH23" s="1162"/>
      <c r="AI23" s="1162"/>
      <c r="AJ23" s="1165"/>
      <c r="AK23" s="1166"/>
      <c r="AL23" s="1167"/>
      <c r="AM23" s="1167"/>
      <c r="AN23" s="1167"/>
      <c r="AO23" s="1167"/>
      <c r="AP23" s="1162">
        <v>14371</v>
      </c>
      <c r="AQ23" s="1162"/>
      <c r="AR23" s="1162"/>
      <c r="AS23" s="1162"/>
      <c r="AT23" s="1162"/>
      <c r="AU23" s="1168"/>
      <c r="AV23" s="1168"/>
      <c r="AW23" s="1168"/>
      <c r="AX23" s="1168"/>
      <c r="AY23" s="1169"/>
      <c r="AZ23" s="1158" t="s">
        <v>390</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368</v>
      </c>
      <c r="B26" s="1089"/>
      <c r="C26" s="1089"/>
      <c r="D26" s="1089"/>
      <c r="E26" s="1089"/>
      <c r="F26" s="1089"/>
      <c r="G26" s="1089"/>
      <c r="H26" s="1089"/>
      <c r="I26" s="1089"/>
      <c r="J26" s="1089"/>
      <c r="K26" s="1089"/>
      <c r="L26" s="1089"/>
      <c r="M26" s="1089"/>
      <c r="N26" s="1089"/>
      <c r="O26" s="1089"/>
      <c r="P26" s="1090"/>
      <c r="Q26" s="1094" t="s">
        <v>393</v>
      </c>
      <c r="R26" s="1095"/>
      <c r="S26" s="1095"/>
      <c r="T26" s="1095"/>
      <c r="U26" s="1096"/>
      <c r="V26" s="1094" t="s">
        <v>394</v>
      </c>
      <c r="W26" s="1095"/>
      <c r="X26" s="1095"/>
      <c r="Y26" s="1095"/>
      <c r="Z26" s="1096"/>
      <c r="AA26" s="1094" t="s">
        <v>395</v>
      </c>
      <c r="AB26" s="1095"/>
      <c r="AC26" s="1095"/>
      <c r="AD26" s="1095"/>
      <c r="AE26" s="1095"/>
      <c r="AF26" s="1152" t="s">
        <v>396</v>
      </c>
      <c r="AG26" s="1101"/>
      <c r="AH26" s="1101"/>
      <c r="AI26" s="1101"/>
      <c r="AJ26" s="1153"/>
      <c r="AK26" s="1095" t="s">
        <v>397</v>
      </c>
      <c r="AL26" s="1095"/>
      <c r="AM26" s="1095"/>
      <c r="AN26" s="1095"/>
      <c r="AO26" s="1096"/>
      <c r="AP26" s="1094" t="s">
        <v>398</v>
      </c>
      <c r="AQ26" s="1095"/>
      <c r="AR26" s="1095"/>
      <c r="AS26" s="1095"/>
      <c r="AT26" s="1096"/>
      <c r="AU26" s="1094" t="s">
        <v>399</v>
      </c>
      <c r="AV26" s="1095"/>
      <c r="AW26" s="1095"/>
      <c r="AX26" s="1095"/>
      <c r="AY26" s="1096"/>
      <c r="AZ26" s="1094" t="s">
        <v>400</v>
      </c>
      <c r="BA26" s="1095"/>
      <c r="BB26" s="1095"/>
      <c r="BC26" s="1095"/>
      <c r="BD26" s="1096"/>
      <c r="BE26" s="1094" t="s">
        <v>375</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401</v>
      </c>
      <c r="C28" s="1144"/>
      <c r="D28" s="1144"/>
      <c r="E28" s="1144"/>
      <c r="F28" s="1144"/>
      <c r="G28" s="1144"/>
      <c r="H28" s="1144"/>
      <c r="I28" s="1144"/>
      <c r="J28" s="1144"/>
      <c r="K28" s="1144"/>
      <c r="L28" s="1144"/>
      <c r="M28" s="1144"/>
      <c r="N28" s="1144"/>
      <c r="O28" s="1144"/>
      <c r="P28" s="1145"/>
      <c r="Q28" s="1146">
        <v>4215</v>
      </c>
      <c r="R28" s="1147"/>
      <c r="S28" s="1147"/>
      <c r="T28" s="1147"/>
      <c r="U28" s="1147"/>
      <c r="V28" s="1147">
        <v>4134</v>
      </c>
      <c r="W28" s="1147"/>
      <c r="X28" s="1147"/>
      <c r="Y28" s="1147"/>
      <c r="Z28" s="1147"/>
      <c r="AA28" s="1147">
        <v>81</v>
      </c>
      <c r="AB28" s="1147"/>
      <c r="AC28" s="1147"/>
      <c r="AD28" s="1147"/>
      <c r="AE28" s="1148"/>
      <c r="AF28" s="1149">
        <v>81</v>
      </c>
      <c r="AG28" s="1147"/>
      <c r="AH28" s="1147"/>
      <c r="AI28" s="1147"/>
      <c r="AJ28" s="1150"/>
      <c r="AK28" s="1151">
        <v>365</v>
      </c>
      <c r="AL28" s="1139"/>
      <c r="AM28" s="1139"/>
      <c r="AN28" s="1139"/>
      <c r="AO28" s="1139"/>
      <c r="AP28" s="1139" t="s">
        <v>514</v>
      </c>
      <c r="AQ28" s="1139"/>
      <c r="AR28" s="1139"/>
      <c r="AS28" s="1139"/>
      <c r="AT28" s="1139"/>
      <c r="AU28" s="1139" t="s">
        <v>514</v>
      </c>
      <c r="AV28" s="1139"/>
      <c r="AW28" s="1139"/>
      <c r="AX28" s="1139"/>
      <c r="AY28" s="1139"/>
      <c r="AZ28" s="1140" t="s">
        <v>514</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30" t="s">
        <v>402</v>
      </c>
      <c r="C29" s="1131"/>
      <c r="D29" s="1131"/>
      <c r="E29" s="1131"/>
      <c r="F29" s="1131"/>
      <c r="G29" s="1131"/>
      <c r="H29" s="1131"/>
      <c r="I29" s="1131"/>
      <c r="J29" s="1131"/>
      <c r="K29" s="1131"/>
      <c r="L29" s="1131"/>
      <c r="M29" s="1131"/>
      <c r="N29" s="1131"/>
      <c r="O29" s="1131"/>
      <c r="P29" s="1132"/>
      <c r="Q29" s="1136">
        <v>11</v>
      </c>
      <c r="R29" s="1137"/>
      <c r="S29" s="1137"/>
      <c r="T29" s="1137"/>
      <c r="U29" s="1137"/>
      <c r="V29" s="1137">
        <v>8</v>
      </c>
      <c r="W29" s="1137"/>
      <c r="X29" s="1137"/>
      <c r="Y29" s="1137"/>
      <c r="Z29" s="1137"/>
      <c r="AA29" s="1137">
        <v>3</v>
      </c>
      <c r="AB29" s="1137"/>
      <c r="AC29" s="1137"/>
      <c r="AD29" s="1137"/>
      <c r="AE29" s="1138"/>
      <c r="AF29" s="1112">
        <v>3</v>
      </c>
      <c r="AG29" s="1113"/>
      <c r="AH29" s="1113"/>
      <c r="AI29" s="1113"/>
      <c r="AJ29" s="1114"/>
      <c r="AK29" s="1073">
        <v>6</v>
      </c>
      <c r="AL29" s="1064"/>
      <c r="AM29" s="1064"/>
      <c r="AN29" s="1064"/>
      <c r="AO29" s="1064"/>
      <c r="AP29" s="1064" t="s">
        <v>514</v>
      </c>
      <c r="AQ29" s="1064"/>
      <c r="AR29" s="1064"/>
      <c r="AS29" s="1064"/>
      <c r="AT29" s="1064"/>
      <c r="AU29" s="1064" t="s">
        <v>514</v>
      </c>
      <c r="AV29" s="1064"/>
      <c r="AW29" s="1064"/>
      <c r="AX29" s="1064"/>
      <c r="AY29" s="1064"/>
      <c r="AZ29" s="1135" t="s">
        <v>514</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30" t="s">
        <v>403</v>
      </c>
      <c r="C30" s="1131"/>
      <c r="D30" s="1131"/>
      <c r="E30" s="1131"/>
      <c r="F30" s="1131"/>
      <c r="G30" s="1131"/>
      <c r="H30" s="1131"/>
      <c r="I30" s="1131"/>
      <c r="J30" s="1131"/>
      <c r="K30" s="1131"/>
      <c r="L30" s="1131"/>
      <c r="M30" s="1131"/>
      <c r="N30" s="1131"/>
      <c r="O30" s="1131"/>
      <c r="P30" s="1132"/>
      <c r="Q30" s="1136">
        <v>5103</v>
      </c>
      <c r="R30" s="1137"/>
      <c r="S30" s="1137"/>
      <c r="T30" s="1137"/>
      <c r="U30" s="1137"/>
      <c r="V30" s="1137">
        <v>5047</v>
      </c>
      <c r="W30" s="1137"/>
      <c r="X30" s="1137"/>
      <c r="Y30" s="1137"/>
      <c r="Z30" s="1137"/>
      <c r="AA30" s="1137">
        <v>56</v>
      </c>
      <c r="AB30" s="1137"/>
      <c r="AC30" s="1137"/>
      <c r="AD30" s="1137"/>
      <c r="AE30" s="1138"/>
      <c r="AF30" s="1112">
        <v>56</v>
      </c>
      <c r="AG30" s="1113"/>
      <c r="AH30" s="1113"/>
      <c r="AI30" s="1113"/>
      <c r="AJ30" s="1114"/>
      <c r="AK30" s="1073">
        <v>784</v>
      </c>
      <c r="AL30" s="1064"/>
      <c r="AM30" s="1064"/>
      <c r="AN30" s="1064"/>
      <c r="AO30" s="1064"/>
      <c r="AP30" s="1064" t="s">
        <v>514</v>
      </c>
      <c r="AQ30" s="1064"/>
      <c r="AR30" s="1064"/>
      <c r="AS30" s="1064"/>
      <c r="AT30" s="1064"/>
      <c r="AU30" s="1064" t="s">
        <v>514</v>
      </c>
      <c r="AV30" s="1064"/>
      <c r="AW30" s="1064"/>
      <c r="AX30" s="1064"/>
      <c r="AY30" s="1064"/>
      <c r="AZ30" s="1135" t="s">
        <v>514</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30" t="s">
        <v>404</v>
      </c>
      <c r="C31" s="1131"/>
      <c r="D31" s="1131"/>
      <c r="E31" s="1131"/>
      <c r="F31" s="1131"/>
      <c r="G31" s="1131"/>
      <c r="H31" s="1131"/>
      <c r="I31" s="1131"/>
      <c r="J31" s="1131"/>
      <c r="K31" s="1131"/>
      <c r="L31" s="1131"/>
      <c r="M31" s="1131"/>
      <c r="N31" s="1131"/>
      <c r="O31" s="1131"/>
      <c r="P31" s="1132"/>
      <c r="Q31" s="1136">
        <v>5</v>
      </c>
      <c r="R31" s="1137"/>
      <c r="S31" s="1137"/>
      <c r="T31" s="1137"/>
      <c r="U31" s="1137"/>
      <c r="V31" s="1137">
        <v>5</v>
      </c>
      <c r="W31" s="1137"/>
      <c r="X31" s="1137"/>
      <c r="Y31" s="1137"/>
      <c r="Z31" s="1137"/>
      <c r="AA31" s="1137" t="s">
        <v>514</v>
      </c>
      <c r="AB31" s="1137"/>
      <c r="AC31" s="1137"/>
      <c r="AD31" s="1137"/>
      <c r="AE31" s="1138"/>
      <c r="AF31" s="1112" t="s">
        <v>182</v>
      </c>
      <c r="AG31" s="1113"/>
      <c r="AH31" s="1113"/>
      <c r="AI31" s="1113"/>
      <c r="AJ31" s="1114"/>
      <c r="AK31" s="1073" t="s">
        <v>514</v>
      </c>
      <c r="AL31" s="1064"/>
      <c r="AM31" s="1064"/>
      <c r="AN31" s="1064"/>
      <c r="AO31" s="1064"/>
      <c r="AP31" s="1064" t="s">
        <v>514</v>
      </c>
      <c r="AQ31" s="1064"/>
      <c r="AR31" s="1064"/>
      <c r="AS31" s="1064"/>
      <c r="AT31" s="1064"/>
      <c r="AU31" s="1064" t="s">
        <v>514</v>
      </c>
      <c r="AV31" s="1064"/>
      <c r="AW31" s="1064"/>
      <c r="AX31" s="1064"/>
      <c r="AY31" s="1064"/>
      <c r="AZ31" s="1135" t="s">
        <v>514</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30" t="s">
        <v>405</v>
      </c>
      <c r="C32" s="1131"/>
      <c r="D32" s="1131"/>
      <c r="E32" s="1131"/>
      <c r="F32" s="1131"/>
      <c r="G32" s="1131"/>
      <c r="H32" s="1131"/>
      <c r="I32" s="1131"/>
      <c r="J32" s="1131"/>
      <c r="K32" s="1131"/>
      <c r="L32" s="1131"/>
      <c r="M32" s="1131"/>
      <c r="N32" s="1131"/>
      <c r="O32" s="1131"/>
      <c r="P32" s="1132"/>
      <c r="Q32" s="1136">
        <v>368</v>
      </c>
      <c r="R32" s="1137"/>
      <c r="S32" s="1137"/>
      <c r="T32" s="1137"/>
      <c r="U32" s="1137"/>
      <c r="V32" s="1137">
        <v>367</v>
      </c>
      <c r="W32" s="1137"/>
      <c r="X32" s="1137"/>
      <c r="Y32" s="1137"/>
      <c r="Z32" s="1137"/>
      <c r="AA32" s="1137">
        <v>1</v>
      </c>
      <c r="AB32" s="1137"/>
      <c r="AC32" s="1137"/>
      <c r="AD32" s="1137"/>
      <c r="AE32" s="1138"/>
      <c r="AF32" s="1112">
        <v>1</v>
      </c>
      <c r="AG32" s="1113"/>
      <c r="AH32" s="1113"/>
      <c r="AI32" s="1113"/>
      <c r="AJ32" s="1114"/>
      <c r="AK32" s="1073">
        <v>143</v>
      </c>
      <c r="AL32" s="1064"/>
      <c r="AM32" s="1064"/>
      <c r="AN32" s="1064"/>
      <c r="AO32" s="1064"/>
      <c r="AP32" s="1064" t="s">
        <v>514</v>
      </c>
      <c r="AQ32" s="1064"/>
      <c r="AR32" s="1064"/>
      <c r="AS32" s="1064"/>
      <c r="AT32" s="1064"/>
      <c r="AU32" s="1064" t="s">
        <v>514</v>
      </c>
      <c r="AV32" s="1064"/>
      <c r="AW32" s="1064"/>
      <c r="AX32" s="1064"/>
      <c r="AY32" s="1064"/>
      <c r="AZ32" s="1135" t="s">
        <v>514</v>
      </c>
      <c r="BA32" s="1135"/>
      <c r="BB32" s="1135"/>
      <c r="BC32" s="1135"/>
      <c r="BD32" s="1135"/>
      <c r="BE32" s="1125"/>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30" t="s">
        <v>406</v>
      </c>
      <c r="C33" s="1131"/>
      <c r="D33" s="1131"/>
      <c r="E33" s="1131"/>
      <c r="F33" s="1131"/>
      <c r="G33" s="1131"/>
      <c r="H33" s="1131"/>
      <c r="I33" s="1131"/>
      <c r="J33" s="1131"/>
      <c r="K33" s="1131"/>
      <c r="L33" s="1131"/>
      <c r="M33" s="1131"/>
      <c r="N33" s="1131"/>
      <c r="O33" s="1131"/>
      <c r="P33" s="1132"/>
      <c r="Q33" s="1136">
        <v>587</v>
      </c>
      <c r="R33" s="1137"/>
      <c r="S33" s="1137"/>
      <c r="T33" s="1137"/>
      <c r="U33" s="1137"/>
      <c r="V33" s="1137">
        <v>586</v>
      </c>
      <c r="W33" s="1137"/>
      <c r="X33" s="1137"/>
      <c r="Y33" s="1137"/>
      <c r="Z33" s="1137"/>
      <c r="AA33" s="1137">
        <v>1</v>
      </c>
      <c r="AB33" s="1137"/>
      <c r="AC33" s="1137"/>
      <c r="AD33" s="1137"/>
      <c r="AE33" s="1138"/>
      <c r="AF33" s="1112">
        <v>328</v>
      </c>
      <c r="AG33" s="1113"/>
      <c r="AH33" s="1113"/>
      <c r="AI33" s="1113"/>
      <c r="AJ33" s="1114"/>
      <c r="AK33" s="1073">
        <v>17</v>
      </c>
      <c r="AL33" s="1064"/>
      <c r="AM33" s="1064"/>
      <c r="AN33" s="1064"/>
      <c r="AO33" s="1064"/>
      <c r="AP33" s="1064">
        <v>2134</v>
      </c>
      <c r="AQ33" s="1064"/>
      <c r="AR33" s="1064"/>
      <c r="AS33" s="1064"/>
      <c r="AT33" s="1064"/>
      <c r="AU33" s="1064">
        <v>164</v>
      </c>
      <c r="AV33" s="1064"/>
      <c r="AW33" s="1064"/>
      <c r="AX33" s="1064"/>
      <c r="AY33" s="1064"/>
      <c r="AZ33" s="1135" t="s">
        <v>514</v>
      </c>
      <c r="BA33" s="1135"/>
      <c r="BB33" s="1135"/>
      <c r="BC33" s="1135"/>
      <c r="BD33" s="1135"/>
      <c r="BE33" s="1125" t="s">
        <v>407</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30" t="s">
        <v>408</v>
      </c>
      <c r="C34" s="1131"/>
      <c r="D34" s="1131"/>
      <c r="E34" s="1131"/>
      <c r="F34" s="1131"/>
      <c r="G34" s="1131"/>
      <c r="H34" s="1131"/>
      <c r="I34" s="1131"/>
      <c r="J34" s="1131"/>
      <c r="K34" s="1131"/>
      <c r="L34" s="1131"/>
      <c r="M34" s="1131"/>
      <c r="N34" s="1131"/>
      <c r="O34" s="1131"/>
      <c r="P34" s="1132"/>
      <c r="Q34" s="1136">
        <v>515</v>
      </c>
      <c r="R34" s="1137"/>
      <c r="S34" s="1137"/>
      <c r="T34" s="1137"/>
      <c r="U34" s="1137"/>
      <c r="V34" s="1137">
        <v>542</v>
      </c>
      <c r="W34" s="1137"/>
      <c r="X34" s="1137"/>
      <c r="Y34" s="1137"/>
      <c r="Z34" s="1137"/>
      <c r="AA34" s="1137">
        <v>-27</v>
      </c>
      <c r="AB34" s="1137"/>
      <c r="AC34" s="1137"/>
      <c r="AD34" s="1137"/>
      <c r="AE34" s="1138"/>
      <c r="AF34" s="1112">
        <v>230</v>
      </c>
      <c r="AG34" s="1113"/>
      <c r="AH34" s="1113"/>
      <c r="AI34" s="1113"/>
      <c r="AJ34" s="1114"/>
      <c r="AK34" s="1073">
        <v>1</v>
      </c>
      <c r="AL34" s="1064"/>
      <c r="AM34" s="1064"/>
      <c r="AN34" s="1064"/>
      <c r="AO34" s="1064"/>
      <c r="AP34" s="1064">
        <v>263</v>
      </c>
      <c r="AQ34" s="1064"/>
      <c r="AR34" s="1064"/>
      <c r="AS34" s="1064"/>
      <c r="AT34" s="1064"/>
      <c r="AU34" s="1064" t="s">
        <v>514</v>
      </c>
      <c r="AV34" s="1064"/>
      <c r="AW34" s="1064"/>
      <c r="AX34" s="1064"/>
      <c r="AY34" s="1064"/>
      <c r="AZ34" s="1135" t="s">
        <v>514</v>
      </c>
      <c r="BA34" s="1135"/>
      <c r="BB34" s="1135"/>
      <c r="BC34" s="1135"/>
      <c r="BD34" s="1135"/>
      <c r="BE34" s="1125" t="s">
        <v>407</v>
      </c>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30" t="s">
        <v>409</v>
      </c>
      <c r="C35" s="1131"/>
      <c r="D35" s="1131"/>
      <c r="E35" s="1131"/>
      <c r="F35" s="1131"/>
      <c r="G35" s="1131"/>
      <c r="H35" s="1131"/>
      <c r="I35" s="1131"/>
      <c r="J35" s="1131"/>
      <c r="K35" s="1131"/>
      <c r="L35" s="1131"/>
      <c r="M35" s="1131"/>
      <c r="N35" s="1131"/>
      <c r="O35" s="1131"/>
      <c r="P35" s="1132"/>
      <c r="Q35" s="1136">
        <v>858</v>
      </c>
      <c r="R35" s="1137"/>
      <c r="S35" s="1137"/>
      <c r="T35" s="1137"/>
      <c r="U35" s="1137"/>
      <c r="V35" s="1137">
        <v>761</v>
      </c>
      <c r="W35" s="1137"/>
      <c r="X35" s="1137"/>
      <c r="Y35" s="1137"/>
      <c r="Z35" s="1137"/>
      <c r="AA35" s="1137">
        <v>97</v>
      </c>
      <c r="AB35" s="1137"/>
      <c r="AC35" s="1137"/>
      <c r="AD35" s="1137"/>
      <c r="AE35" s="1138"/>
      <c r="AF35" s="1112">
        <v>19</v>
      </c>
      <c r="AG35" s="1113"/>
      <c r="AH35" s="1113"/>
      <c r="AI35" s="1113"/>
      <c r="AJ35" s="1114"/>
      <c r="AK35" s="1073">
        <v>515</v>
      </c>
      <c r="AL35" s="1064"/>
      <c r="AM35" s="1064"/>
      <c r="AN35" s="1064"/>
      <c r="AO35" s="1064"/>
      <c r="AP35" s="1064">
        <v>9282</v>
      </c>
      <c r="AQ35" s="1064"/>
      <c r="AR35" s="1064"/>
      <c r="AS35" s="1064"/>
      <c r="AT35" s="1064"/>
      <c r="AU35" s="1064">
        <v>6990</v>
      </c>
      <c r="AV35" s="1064"/>
      <c r="AW35" s="1064"/>
      <c r="AX35" s="1064"/>
      <c r="AY35" s="1064"/>
      <c r="AZ35" s="1135" t="s">
        <v>514</v>
      </c>
      <c r="BA35" s="1135"/>
      <c r="BB35" s="1135"/>
      <c r="BC35" s="1135"/>
      <c r="BD35" s="1135"/>
      <c r="BE35" s="1125" t="s">
        <v>410</v>
      </c>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30" t="s">
        <v>411</v>
      </c>
      <c r="C36" s="1131"/>
      <c r="D36" s="1131"/>
      <c r="E36" s="1131"/>
      <c r="F36" s="1131"/>
      <c r="G36" s="1131"/>
      <c r="H36" s="1131"/>
      <c r="I36" s="1131"/>
      <c r="J36" s="1131"/>
      <c r="K36" s="1131"/>
      <c r="L36" s="1131"/>
      <c r="M36" s="1131"/>
      <c r="N36" s="1131"/>
      <c r="O36" s="1131"/>
      <c r="P36" s="1132"/>
      <c r="Q36" s="1136">
        <v>100</v>
      </c>
      <c r="R36" s="1137"/>
      <c r="S36" s="1137"/>
      <c r="T36" s="1137"/>
      <c r="U36" s="1137"/>
      <c r="V36" s="1137">
        <v>73</v>
      </c>
      <c r="W36" s="1137"/>
      <c r="X36" s="1137"/>
      <c r="Y36" s="1137"/>
      <c r="Z36" s="1137"/>
      <c r="AA36" s="1137">
        <v>27</v>
      </c>
      <c r="AB36" s="1137"/>
      <c r="AC36" s="1137"/>
      <c r="AD36" s="1137"/>
      <c r="AE36" s="1138"/>
      <c r="AF36" s="1112">
        <v>8</v>
      </c>
      <c r="AG36" s="1113"/>
      <c r="AH36" s="1113"/>
      <c r="AI36" s="1113"/>
      <c r="AJ36" s="1114"/>
      <c r="AK36" s="1073">
        <v>58</v>
      </c>
      <c r="AL36" s="1064"/>
      <c r="AM36" s="1064"/>
      <c r="AN36" s="1064"/>
      <c r="AO36" s="1064"/>
      <c r="AP36" s="1064">
        <v>290</v>
      </c>
      <c r="AQ36" s="1064"/>
      <c r="AR36" s="1064"/>
      <c r="AS36" s="1064"/>
      <c r="AT36" s="1064"/>
      <c r="AU36" s="1064">
        <v>238</v>
      </c>
      <c r="AV36" s="1064"/>
      <c r="AW36" s="1064"/>
      <c r="AX36" s="1064"/>
      <c r="AY36" s="1064"/>
      <c r="AZ36" s="1135" t="s">
        <v>514</v>
      </c>
      <c r="BA36" s="1135"/>
      <c r="BB36" s="1135"/>
      <c r="BC36" s="1135"/>
      <c r="BD36" s="1135"/>
      <c r="BE36" s="1125" t="s">
        <v>412</v>
      </c>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30" t="s">
        <v>413</v>
      </c>
      <c r="C37" s="1131"/>
      <c r="D37" s="1131"/>
      <c r="E37" s="1131"/>
      <c r="F37" s="1131"/>
      <c r="G37" s="1131"/>
      <c r="H37" s="1131"/>
      <c r="I37" s="1131"/>
      <c r="J37" s="1131"/>
      <c r="K37" s="1131"/>
      <c r="L37" s="1131"/>
      <c r="M37" s="1131"/>
      <c r="N37" s="1131"/>
      <c r="O37" s="1131"/>
      <c r="P37" s="1132"/>
      <c r="Q37" s="1136">
        <v>89</v>
      </c>
      <c r="R37" s="1137"/>
      <c r="S37" s="1137"/>
      <c r="T37" s="1137"/>
      <c r="U37" s="1137"/>
      <c r="V37" s="1137">
        <v>85</v>
      </c>
      <c r="W37" s="1137"/>
      <c r="X37" s="1137"/>
      <c r="Y37" s="1137"/>
      <c r="Z37" s="1137"/>
      <c r="AA37" s="1137">
        <v>4</v>
      </c>
      <c r="AB37" s="1137"/>
      <c r="AC37" s="1137"/>
      <c r="AD37" s="1137"/>
      <c r="AE37" s="1138"/>
      <c r="AF37" s="1112">
        <v>11</v>
      </c>
      <c r="AG37" s="1113"/>
      <c r="AH37" s="1113"/>
      <c r="AI37" s="1113"/>
      <c r="AJ37" s="1114"/>
      <c r="AK37" s="1073">
        <v>45</v>
      </c>
      <c r="AL37" s="1064"/>
      <c r="AM37" s="1064"/>
      <c r="AN37" s="1064"/>
      <c r="AO37" s="1064"/>
      <c r="AP37" s="1064">
        <v>491</v>
      </c>
      <c r="AQ37" s="1064"/>
      <c r="AR37" s="1064"/>
      <c r="AS37" s="1064"/>
      <c r="AT37" s="1064"/>
      <c r="AU37" s="1064">
        <v>431</v>
      </c>
      <c r="AV37" s="1064"/>
      <c r="AW37" s="1064"/>
      <c r="AX37" s="1064"/>
      <c r="AY37" s="1064"/>
      <c r="AZ37" s="1135" t="s">
        <v>514</v>
      </c>
      <c r="BA37" s="1135"/>
      <c r="BB37" s="1135"/>
      <c r="BC37" s="1135"/>
      <c r="BD37" s="1135"/>
      <c r="BE37" s="1125" t="s">
        <v>407</v>
      </c>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30" t="s">
        <v>414</v>
      </c>
      <c r="C38" s="1131"/>
      <c r="D38" s="1131"/>
      <c r="E38" s="1131"/>
      <c r="F38" s="1131"/>
      <c r="G38" s="1131"/>
      <c r="H38" s="1131"/>
      <c r="I38" s="1131"/>
      <c r="J38" s="1131"/>
      <c r="K38" s="1131"/>
      <c r="L38" s="1131"/>
      <c r="M38" s="1131"/>
      <c r="N38" s="1131"/>
      <c r="O38" s="1131"/>
      <c r="P38" s="1132"/>
      <c r="Q38" s="1136">
        <v>2569</v>
      </c>
      <c r="R38" s="1137"/>
      <c r="S38" s="1137"/>
      <c r="T38" s="1137"/>
      <c r="U38" s="1137"/>
      <c r="V38" s="1137">
        <v>2554</v>
      </c>
      <c r="W38" s="1137"/>
      <c r="X38" s="1137"/>
      <c r="Y38" s="1137"/>
      <c r="Z38" s="1137"/>
      <c r="AA38" s="1137">
        <v>15</v>
      </c>
      <c r="AB38" s="1137"/>
      <c r="AC38" s="1137"/>
      <c r="AD38" s="1137"/>
      <c r="AE38" s="1138"/>
      <c r="AF38" s="1112">
        <v>-6</v>
      </c>
      <c r="AG38" s="1113"/>
      <c r="AH38" s="1113"/>
      <c r="AI38" s="1113"/>
      <c r="AJ38" s="1114"/>
      <c r="AK38" s="1073">
        <v>544</v>
      </c>
      <c r="AL38" s="1064"/>
      <c r="AM38" s="1064"/>
      <c r="AN38" s="1064"/>
      <c r="AO38" s="1064"/>
      <c r="AP38" s="1064">
        <v>2111</v>
      </c>
      <c r="AQ38" s="1064"/>
      <c r="AR38" s="1064"/>
      <c r="AS38" s="1064"/>
      <c r="AT38" s="1064"/>
      <c r="AU38" s="1064">
        <v>1404</v>
      </c>
      <c r="AV38" s="1064"/>
      <c r="AW38" s="1064"/>
      <c r="AX38" s="1064"/>
      <c r="AY38" s="1064"/>
      <c r="AZ38" s="1135">
        <v>0.2</v>
      </c>
      <c r="BA38" s="1135"/>
      <c r="BB38" s="1135"/>
      <c r="BC38" s="1135"/>
      <c r="BD38" s="1135"/>
      <c r="BE38" s="1125" t="s">
        <v>412</v>
      </c>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415</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388</v>
      </c>
      <c r="B63" s="1037" t="s">
        <v>416</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731</v>
      </c>
      <c r="AG63" s="1052"/>
      <c r="AH63" s="1052"/>
      <c r="AI63" s="1052"/>
      <c r="AJ63" s="1123"/>
      <c r="AK63" s="1124"/>
      <c r="AL63" s="1056"/>
      <c r="AM63" s="1056"/>
      <c r="AN63" s="1056"/>
      <c r="AO63" s="1056"/>
      <c r="AP63" s="1052">
        <v>14571</v>
      </c>
      <c r="AQ63" s="1052"/>
      <c r="AR63" s="1052"/>
      <c r="AS63" s="1052"/>
      <c r="AT63" s="1052"/>
      <c r="AU63" s="1052">
        <v>9227</v>
      </c>
      <c r="AV63" s="1052"/>
      <c r="AW63" s="1052"/>
      <c r="AX63" s="1052"/>
      <c r="AY63" s="1052"/>
      <c r="AZ63" s="1118"/>
      <c r="BA63" s="1118"/>
      <c r="BB63" s="1118"/>
      <c r="BC63" s="1118"/>
      <c r="BD63" s="1118"/>
      <c r="BE63" s="1053"/>
      <c r="BF63" s="1053"/>
      <c r="BG63" s="1053"/>
      <c r="BH63" s="1053"/>
      <c r="BI63" s="1054"/>
      <c r="BJ63" s="1119" t="s">
        <v>390</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418</v>
      </c>
      <c r="B66" s="1089"/>
      <c r="C66" s="1089"/>
      <c r="D66" s="1089"/>
      <c r="E66" s="1089"/>
      <c r="F66" s="1089"/>
      <c r="G66" s="1089"/>
      <c r="H66" s="1089"/>
      <c r="I66" s="1089"/>
      <c r="J66" s="1089"/>
      <c r="K66" s="1089"/>
      <c r="L66" s="1089"/>
      <c r="M66" s="1089"/>
      <c r="N66" s="1089"/>
      <c r="O66" s="1089"/>
      <c r="P66" s="1090"/>
      <c r="Q66" s="1094" t="s">
        <v>419</v>
      </c>
      <c r="R66" s="1095"/>
      <c r="S66" s="1095"/>
      <c r="T66" s="1095"/>
      <c r="U66" s="1096"/>
      <c r="V66" s="1094" t="s">
        <v>394</v>
      </c>
      <c r="W66" s="1095"/>
      <c r="X66" s="1095"/>
      <c r="Y66" s="1095"/>
      <c r="Z66" s="1096"/>
      <c r="AA66" s="1094" t="s">
        <v>420</v>
      </c>
      <c r="AB66" s="1095"/>
      <c r="AC66" s="1095"/>
      <c r="AD66" s="1095"/>
      <c r="AE66" s="1096"/>
      <c r="AF66" s="1100" t="s">
        <v>396</v>
      </c>
      <c r="AG66" s="1101"/>
      <c r="AH66" s="1101"/>
      <c r="AI66" s="1101"/>
      <c r="AJ66" s="1102"/>
      <c r="AK66" s="1094" t="s">
        <v>421</v>
      </c>
      <c r="AL66" s="1089"/>
      <c r="AM66" s="1089"/>
      <c r="AN66" s="1089"/>
      <c r="AO66" s="1090"/>
      <c r="AP66" s="1094" t="s">
        <v>422</v>
      </c>
      <c r="AQ66" s="1095"/>
      <c r="AR66" s="1095"/>
      <c r="AS66" s="1095"/>
      <c r="AT66" s="1096"/>
      <c r="AU66" s="1094" t="s">
        <v>423</v>
      </c>
      <c r="AV66" s="1095"/>
      <c r="AW66" s="1095"/>
      <c r="AX66" s="1095"/>
      <c r="AY66" s="1096"/>
      <c r="AZ66" s="1094" t="s">
        <v>375</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588</v>
      </c>
      <c r="C68" s="1079"/>
      <c r="D68" s="1079"/>
      <c r="E68" s="1079"/>
      <c r="F68" s="1079"/>
      <c r="G68" s="1079"/>
      <c r="H68" s="1079"/>
      <c r="I68" s="1079"/>
      <c r="J68" s="1079"/>
      <c r="K68" s="1079"/>
      <c r="L68" s="1079"/>
      <c r="M68" s="1079"/>
      <c r="N68" s="1079"/>
      <c r="O68" s="1079"/>
      <c r="P68" s="1080"/>
      <c r="Q68" s="1081">
        <v>1435</v>
      </c>
      <c r="R68" s="1075"/>
      <c r="S68" s="1075"/>
      <c r="T68" s="1075"/>
      <c r="U68" s="1075"/>
      <c r="V68" s="1075">
        <v>1414</v>
      </c>
      <c r="W68" s="1075"/>
      <c r="X68" s="1075"/>
      <c r="Y68" s="1075"/>
      <c r="Z68" s="1075"/>
      <c r="AA68" s="1075">
        <v>21</v>
      </c>
      <c r="AB68" s="1075"/>
      <c r="AC68" s="1075"/>
      <c r="AD68" s="1075"/>
      <c r="AE68" s="1075"/>
      <c r="AF68" s="1075">
        <v>21</v>
      </c>
      <c r="AG68" s="1075"/>
      <c r="AH68" s="1075"/>
      <c r="AI68" s="1075"/>
      <c r="AJ68" s="1075"/>
      <c r="AK68" s="1075" t="s">
        <v>514</v>
      </c>
      <c r="AL68" s="1075"/>
      <c r="AM68" s="1075"/>
      <c r="AN68" s="1075"/>
      <c r="AO68" s="1075"/>
      <c r="AP68" s="1075">
        <v>638</v>
      </c>
      <c r="AQ68" s="1075"/>
      <c r="AR68" s="1075"/>
      <c r="AS68" s="1075"/>
      <c r="AT68" s="1075"/>
      <c r="AU68" s="1075">
        <v>338</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589</v>
      </c>
      <c r="C69" s="1068"/>
      <c r="D69" s="1068"/>
      <c r="E69" s="1068"/>
      <c r="F69" s="1068"/>
      <c r="G69" s="1068"/>
      <c r="H69" s="1068"/>
      <c r="I69" s="1068"/>
      <c r="J69" s="1068"/>
      <c r="K69" s="1068"/>
      <c r="L69" s="1068"/>
      <c r="M69" s="1068"/>
      <c r="N69" s="1068"/>
      <c r="O69" s="1068"/>
      <c r="P69" s="1069"/>
      <c r="Q69" s="1070">
        <v>220</v>
      </c>
      <c r="R69" s="1064"/>
      <c r="S69" s="1064"/>
      <c r="T69" s="1064"/>
      <c r="U69" s="1064"/>
      <c r="V69" s="1064">
        <v>217</v>
      </c>
      <c r="W69" s="1064"/>
      <c r="X69" s="1064"/>
      <c r="Y69" s="1064"/>
      <c r="Z69" s="1064"/>
      <c r="AA69" s="1064">
        <v>3</v>
      </c>
      <c r="AB69" s="1064"/>
      <c r="AC69" s="1064"/>
      <c r="AD69" s="1064"/>
      <c r="AE69" s="1064"/>
      <c r="AF69" s="1064">
        <v>3</v>
      </c>
      <c r="AG69" s="1064"/>
      <c r="AH69" s="1064"/>
      <c r="AI69" s="1064"/>
      <c r="AJ69" s="1064"/>
      <c r="AK69" s="1064" t="s">
        <v>514</v>
      </c>
      <c r="AL69" s="1064"/>
      <c r="AM69" s="1064"/>
      <c r="AN69" s="1064"/>
      <c r="AO69" s="1064"/>
      <c r="AP69" s="1064" t="s">
        <v>514</v>
      </c>
      <c r="AQ69" s="1064"/>
      <c r="AR69" s="1064"/>
      <c r="AS69" s="1064"/>
      <c r="AT69" s="1064"/>
      <c r="AU69" s="1064" t="s">
        <v>514</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t="s">
        <v>590</v>
      </c>
      <c r="C70" s="1068"/>
      <c r="D70" s="1068"/>
      <c r="E70" s="1068"/>
      <c r="F70" s="1068"/>
      <c r="G70" s="1068"/>
      <c r="H70" s="1068"/>
      <c r="I70" s="1068"/>
      <c r="J70" s="1068"/>
      <c r="K70" s="1068"/>
      <c r="L70" s="1068"/>
      <c r="M70" s="1068"/>
      <c r="N70" s="1068"/>
      <c r="O70" s="1068"/>
      <c r="P70" s="1069"/>
      <c r="Q70" s="1070">
        <v>578</v>
      </c>
      <c r="R70" s="1064"/>
      <c r="S70" s="1064"/>
      <c r="T70" s="1064"/>
      <c r="U70" s="1064"/>
      <c r="V70" s="1064">
        <v>569</v>
      </c>
      <c r="W70" s="1064"/>
      <c r="X70" s="1064"/>
      <c r="Y70" s="1064"/>
      <c r="Z70" s="1064"/>
      <c r="AA70" s="1064">
        <v>9</v>
      </c>
      <c r="AB70" s="1064"/>
      <c r="AC70" s="1064"/>
      <c r="AD70" s="1064"/>
      <c r="AE70" s="1064"/>
      <c r="AF70" s="1064">
        <v>9</v>
      </c>
      <c r="AG70" s="1064"/>
      <c r="AH70" s="1064"/>
      <c r="AI70" s="1064"/>
      <c r="AJ70" s="1064"/>
      <c r="AK70" s="1064" t="s">
        <v>514</v>
      </c>
      <c r="AL70" s="1064"/>
      <c r="AM70" s="1064"/>
      <c r="AN70" s="1064"/>
      <c r="AO70" s="1064"/>
      <c r="AP70" s="1064">
        <v>469</v>
      </c>
      <c r="AQ70" s="1064"/>
      <c r="AR70" s="1064"/>
      <c r="AS70" s="1064"/>
      <c r="AT70" s="1064"/>
      <c r="AU70" s="1064">
        <v>236</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t="s">
        <v>591</v>
      </c>
      <c r="C71" s="1068"/>
      <c r="D71" s="1068"/>
      <c r="E71" s="1068"/>
      <c r="F71" s="1068"/>
      <c r="G71" s="1068"/>
      <c r="H71" s="1068"/>
      <c r="I71" s="1068"/>
      <c r="J71" s="1068"/>
      <c r="K71" s="1068"/>
      <c r="L71" s="1068"/>
      <c r="M71" s="1068"/>
      <c r="N71" s="1068"/>
      <c r="O71" s="1068"/>
      <c r="P71" s="1069"/>
      <c r="Q71" s="1070">
        <v>8789</v>
      </c>
      <c r="R71" s="1064"/>
      <c r="S71" s="1064"/>
      <c r="T71" s="1064"/>
      <c r="U71" s="1064"/>
      <c r="V71" s="1064">
        <v>8666</v>
      </c>
      <c r="W71" s="1064"/>
      <c r="X71" s="1064"/>
      <c r="Y71" s="1064"/>
      <c r="Z71" s="1064"/>
      <c r="AA71" s="1064">
        <v>124</v>
      </c>
      <c r="AB71" s="1064"/>
      <c r="AC71" s="1064"/>
      <c r="AD71" s="1064"/>
      <c r="AE71" s="1064"/>
      <c r="AF71" s="1064">
        <v>124</v>
      </c>
      <c r="AG71" s="1064"/>
      <c r="AH71" s="1064"/>
      <c r="AI71" s="1064"/>
      <c r="AJ71" s="1064"/>
      <c r="AK71" s="1064">
        <v>338</v>
      </c>
      <c r="AL71" s="1064"/>
      <c r="AM71" s="1064"/>
      <c r="AN71" s="1064"/>
      <c r="AO71" s="1064"/>
      <c r="AP71" s="1064" t="s">
        <v>514</v>
      </c>
      <c r="AQ71" s="1064"/>
      <c r="AR71" s="1064"/>
      <c r="AS71" s="1064"/>
      <c r="AT71" s="1064"/>
      <c r="AU71" s="1064" t="s">
        <v>514</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t="s">
        <v>592</v>
      </c>
      <c r="C72" s="1068"/>
      <c r="D72" s="1068"/>
      <c r="E72" s="1068"/>
      <c r="F72" s="1068"/>
      <c r="G72" s="1068"/>
      <c r="H72" s="1068"/>
      <c r="I72" s="1068"/>
      <c r="J72" s="1068"/>
      <c r="K72" s="1068"/>
      <c r="L72" s="1068"/>
      <c r="M72" s="1068"/>
      <c r="N72" s="1068"/>
      <c r="O72" s="1068"/>
      <c r="P72" s="1069"/>
      <c r="Q72" s="1070">
        <v>107</v>
      </c>
      <c r="R72" s="1064"/>
      <c r="S72" s="1064"/>
      <c r="T72" s="1064"/>
      <c r="U72" s="1064"/>
      <c r="V72" s="1064">
        <v>88</v>
      </c>
      <c r="W72" s="1064"/>
      <c r="X72" s="1064"/>
      <c r="Y72" s="1064"/>
      <c r="Z72" s="1064"/>
      <c r="AA72" s="1064">
        <v>19</v>
      </c>
      <c r="AB72" s="1064"/>
      <c r="AC72" s="1064"/>
      <c r="AD72" s="1064"/>
      <c r="AE72" s="1064"/>
      <c r="AF72" s="1064">
        <v>19</v>
      </c>
      <c r="AG72" s="1064"/>
      <c r="AH72" s="1064"/>
      <c r="AI72" s="1064"/>
      <c r="AJ72" s="1064"/>
      <c r="AK72" s="1064" t="s">
        <v>514</v>
      </c>
      <c r="AL72" s="1064"/>
      <c r="AM72" s="1064"/>
      <c r="AN72" s="1064"/>
      <c r="AO72" s="1064"/>
      <c r="AP72" s="1064" t="s">
        <v>514</v>
      </c>
      <c r="AQ72" s="1064"/>
      <c r="AR72" s="1064"/>
      <c r="AS72" s="1064"/>
      <c r="AT72" s="1064"/>
      <c r="AU72" s="1064" t="s">
        <v>514</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t="s">
        <v>593</v>
      </c>
      <c r="C73" s="1068"/>
      <c r="D73" s="1068"/>
      <c r="E73" s="1068"/>
      <c r="F73" s="1068"/>
      <c r="G73" s="1068"/>
      <c r="H73" s="1068"/>
      <c r="I73" s="1068"/>
      <c r="J73" s="1068"/>
      <c r="K73" s="1068"/>
      <c r="L73" s="1068"/>
      <c r="M73" s="1068"/>
      <c r="N73" s="1068"/>
      <c r="O73" s="1068"/>
      <c r="P73" s="1069"/>
      <c r="Q73" s="1070">
        <v>165</v>
      </c>
      <c r="R73" s="1064"/>
      <c r="S73" s="1064"/>
      <c r="T73" s="1064"/>
      <c r="U73" s="1064"/>
      <c r="V73" s="1064">
        <v>144</v>
      </c>
      <c r="W73" s="1064"/>
      <c r="X73" s="1064"/>
      <c r="Y73" s="1064"/>
      <c r="Z73" s="1064"/>
      <c r="AA73" s="1064">
        <v>22</v>
      </c>
      <c r="AB73" s="1064"/>
      <c r="AC73" s="1064"/>
      <c r="AD73" s="1064"/>
      <c r="AE73" s="1064"/>
      <c r="AF73" s="1064">
        <v>22</v>
      </c>
      <c r="AG73" s="1064"/>
      <c r="AH73" s="1064"/>
      <c r="AI73" s="1064"/>
      <c r="AJ73" s="1064"/>
      <c r="AK73" s="1064">
        <v>35</v>
      </c>
      <c r="AL73" s="1064"/>
      <c r="AM73" s="1064"/>
      <c r="AN73" s="1064"/>
      <c r="AO73" s="1064"/>
      <c r="AP73" s="1064" t="s">
        <v>514</v>
      </c>
      <c r="AQ73" s="1064"/>
      <c r="AR73" s="1064"/>
      <c r="AS73" s="1064"/>
      <c r="AT73" s="1064"/>
      <c r="AU73" s="1064" t="s">
        <v>514</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t="s">
        <v>594</v>
      </c>
      <c r="C74" s="1068"/>
      <c r="D74" s="1068"/>
      <c r="E74" s="1068"/>
      <c r="F74" s="1068"/>
      <c r="G74" s="1068"/>
      <c r="H74" s="1068"/>
      <c r="I74" s="1068"/>
      <c r="J74" s="1068"/>
      <c r="K74" s="1068"/>
      <c r="L74" s="1068"/>
      <c r="M74" s="1068"/>
      <c r="N74" s="1068"/>
      <c r="O74" s="1068"/>
      <c r="P74" s="1069"/>
      <c r="Q74" s="1070">
        <v>540</v>
      </c>
      <c r="R74" s="1064"/>
      <c r="S74" s="1064"/>
      <c r="T74" s="1064"/>
      <c r="U74" s="1064"/>
      <c r="V74" s="1064">
        <v>483</v>
      </c>
      <c r="W74" s="1064"/>
      <c r="X74" s="1064"/>
      <c r="Y74" s="1064"/>
      <c r="Z74" s="1064"/>
      <c r="AA74" s="1064">
        <v>57</v>
      </c>
      <c r="AB74" s="1064"/>
      <c r="AC74" s="1064"/>
      <c r="AD74" s="1064"/>
      <c r="AE74" s="1064"/>
      <c r="AF74" s="1064">
        <v>57</v>
      </c>
      <c r="AG74" s="1064"/>
      <c r="AH74" s="1064"/>
      <c r="AI74" s="1064"/>
      <c r="AJ74" s="1064"/>
      <c r="AK74" s="1064" t="s">
        <v>514</v>
      </c>
      <c r="AL74" s="1064"/>
      <c r="AM74" s="1064"/>
      <c r="AN74" s="1064"/>
      <c r="AO74" s="1064"/>
      <c r="AP74" s="1064" t="s">
        <v>514</v>
      </c>
      <c r="AQ74" s="1064"/>
      <c r="AR74" s="1064"/>
      <c r="AS74" s="1064"/>
      <c r="AT74" s="1064"/>
      <c r="AU74" s="1064" t="s">
        <v>514</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t="s">
        <v>595</v>
      </c>
      <c r="C75" s="1068"/>
      <c r="D75" s="1068"/>
      <c r="E75" s="1068"/>
      <c r="F75" s="1068"/>
      <c r="G75" s="1068"/>
      <c r="H75" s="1068"/>
      <c r="I75" s="1068"/>
      <c r="J75" s="1068"/>
      <c r="K75" s="1068"/>
      <c r="L75" s="1068"/>
      <c r="M75" s="1068"/>
      <c r="N75" s="1068"/>
      <c r="O75" s="1068"/>
      <c r="P75" s="1069"/>
      <c r="Q75" s="1071">
        <v>152923</v>
      </c>
      <c r="R75" s="1072"/>
      <c r="S75" s="1072"/>
      <c r="T75" s="1072"/>
      <c r="U75" s="1073"/>
      <c r="V75" s="1074">
        <v>149406</v>
      </c>
      <c r="W75" s="1072"/>
      <c r="X75" s="1072"/>
      <c r="Y75" s="1072"/>
      <c r="Z75" s="1073"/>
      <c r="AA75" s="1074">
        <v>3517</v>
      </c>
      <c r="AB75" s="1072"/>
      <c r="AC75" s="1072"/>
      <c r="AD75" s="1072"/>
      <c r="AE75" s="1073"/>
      <c r="AF75" s="1074">
        <v>3517</v>
      </c>
      <c r="AG75" s="1072"/>
      <c r="AH75" s="1072"/>
      <c r="AI75" s="1072"/>
      <c r="AJ75" s="1073"/>
      <c r="AK75" s="1074">
        <v>1563</v>
      </c>
      <c r="AL75" s="1072"/>
      <c r="AM75" s="1072"/>
      <c r="AN75" s="1072"/>
      <c r="AO75" s="1073"/>
      <c r="AP75" s="1074" t="s">
        <v>514</v>
      </c>
      <c r="AQ75" s="1072"/>
      <c r="AR75" s="1072"/>
      <c r="AS75" s="1072"/>
      <c r="AT75" s="1073"/>
      <c r="AU75" s="1074" t="s">
        <v>514</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388</v>
      </c>
      <c r="B88" s="1037" t="s">
        <v>424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3772</v>
      </c>
      <c r="AG88" s="1052"/>
      <c r="AH88" s="1052"/>
      <c r="AI88" s="1052"/>
      <c r="AJ88" s="1052"/>
      <c r="AK88" s="1056"/>
      <c r="AL88" s="1056"/>
      <c r="AM88" s="1056"/>
      <c r="AN88" s="1056"/>
      <c r="AO88" s="1056"/>
      <c r="AP88" s="1052">
        <v>1107</v>
      </c>
      <c r="AQ88" s="1052"/>
      <c r="AR88" s="1052"/>
      <c r="AS88" s="1052"/>
      <c r="AT88" s="1052"/>
      <c r="AU88" s="1052">
        <v>574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388</v>
      </c>
      <c r="BR102" s="1037" t="s">
        <v>425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61</v>
      </c>
      <c r="CS102" s="1044"/>
      <c r="CT102" s="1044"/>
      <c r="CU102" s="1044"/>
      <c r="CV102" s="1045"/>
      <c r="CW102" s="1043">
        <v>28</v>
      </c>
      <c r="CX102" s="1044"/>
      <c r="CY102" s="1044"/>
      <c r="CZ102" s="1044"/>
      <c r="DA102" s="1045"/>
      <c r="DB102" s="1043" t="s">
        <v>587</v>
      </c>
      <c r="DC102" s="1044"/>
      <c r="DD102" s="1044"/>
      <c r="DE102" s="1044"/>
      <c r="DF102" s="1045"/>
      <c r="DG102" s="1043" t="s">
        <v>587</v>
      </c>
      <c r="DH102" s="1044"/>
      <c r="DI102" s="1044"/>
      <c r="DJ102" s="1044"/>
      <c r="DK102" s="1045"/>
      <c r="DL102" s="1043" t="s">
        <v>587</v>
      </c>
      <c r="DM102" s="1044"/>
      <c r="DN102" s="1044"/>
      <c r="DO102" s="1044"/>
      <c r="DP102" s="1045"/>
      <c r="DQ102" s="1043" t="s">
        <v>587</v>
      </c>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430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431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432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433</v>
      </c>
      <c r="AB109" s="987"/>
      <c r="AC109" s="987"/>
      <c r="AD109" s="987"/>
      <c r="AE109" s="988"/>
      <c r="AF109" s="989" t="s">
        <v>305</v>
      </c>
      <c r="AG109" s="987"/>
      <c r="AH109" s="987"/>
      <c r="AI109" s="987"/>
      <c r="AJ109" s="988"/>
      <c r="AK109" s="989" t="s">
        <v>304</v>
      </c>
      <c r="AL109" s="987"/>
      <c r="AM109" s="987"/>
      <c r="AN109" s="987"/>
      <c r="AO109" s="988"/>
      <c r="AP109" s="989" t="s">
        <v>434</v>
      </c>
      <c r="AQ109" s="987"/>
      <c r="AR109" s="987"/>
      <c r="AS109" s="987"/>
      <c r="AT109" s="1018"/>
      <c r="AU109" s="986" t="s">
        <v>432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433</v>
      </c>
      <c r="BR109" s="987"/>
      <c r="BS109" s="987"/>
      <c r="BT109" s="987"/>
      <c r="BU109" s="988"/>
      <c r="BV109" s="989" t="s">
        <v>305</v>
      </c>
      <c r="BW109" s="987"/>
      <c r="BX109" s="987"/>
      <c r="BY109" s="987"/>
      <c r="BZ109" s="988"/>
      <c r="CA109" s="989" t="s">
        <v>304</v>
      </c>
      <c r="CB109" s="987"/>
      <c r="CC109" s="987"/>
      <c r="CD109" s="987"/>
      <c r="CE109" s="988"/>
      <c r="CF109" s="1025" t="s">
        <v>434</v>
      </c>
      <c r="CG109" s="1025"/>
      <c r="CH109" s="1025"/>
      <c r="CI109" s="1025"/>
      <c r="CJ109" s="1025"/>
      <c r="CK109" s="989" t="s">
        <v>435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433</v>
      </c>
      <c r="DH109" s="987"/>
      <c r="DI109" s="987"/>
      <c r="DJ109" s="987"/>
      <c r="DK109" s="988"/>
      <c r="DL109" s="989" t="s">
        <v>305</v>
      </c>
      <c r="DM109" s="987"/>
      <c r="DN109" s="987"/>
      <c r="DO109" s="987"/>
      <c r="DP109" s="988"/>
      <c r="DQ109" s="989" t="s">
        <v>304</v>
      </c>
      <c r="DR109" s="987"/>
      <c r="DS109" s="987"/>
      <c r="DT109" s="987"/>
      <c r="DU109" s="988"/>
      <c r="DV109" s="989" t="s">
        <v>434</v>
      </c>
      <c r="DW109" s="987"/>
      <c r="DX109" s="987"/>
      <c r="DY109" s="987"/>
      <c r="DZ109" s="1018"/>
    </row>
    <row r="110" spans="1:131" s="247" customFormat="1" ht="26.25" customHeight="1" x14ac:dyDescent="0.15">
      <c r="A110" s="889" t="s">
        <v>436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1712865</v>
      </c>
      <c r="AB110" s="980"/>
      <c r="AC110" s="980"/>
      <c r="AD110" s="980"/>
      <c r="AE110" s="981"/>
      <c r="AF110" s="982">
        <v>1682860</v>
      </c>
      <c r="AG110" s="980"/>
      <c r="AH110" s="980"/>
      <c r="AI110" s="980"/>
      <c r="AJ110" s="981"/>
      <c r="AK110" s="982">
        <v>1603159</v>
      </c>
      <c r="AL110" s="980"/>
      <c r="AM110" s="980"/>
      <c r="AN110" s="980"/>
      <c r="AO110" s="981"/>
      <c r="AP110" s="983">
        <v>19.100000000000001</v>
      </c>
      <c r="AQ110" s="984"/>
      <c r="AR110" s="984"/>
      <c r="AS110" s="984"/>
      <c r="AT110" s="985"/>
      <c r="AU110" s="1019" t="s">
        <v>72</v>
      </c>
      <c r="AV110" s="1020"/>
      <c r="AW110" s="1020"/>
      <c r="AX110" s="1020"/>
      <c r="AY110" s="1020"/>
      <c r="AZ110" s="945" t="s">
        <v>437</v>
      </c>
      <c r="BA110" s="890"/>
      <c r="BB110" s="890"/>
      <c r="BC110" s="890"/>
      <c r="BD110" s="890"/>
      <c r="BE110" s="890"/>
      <c r="BF110" s="890"/>
      <c r="BG110" s="890"/>
      <c r="BH110" s="890"/>
      <c r="BI110" s="890"/>
      <c r="BJ110" s="890"/>
      <c r="BK110" s="890"/>
      <c r="BL110" s="890"/>
      <c r="BM110" s="890"/>
      <c r="BN110" s="890"/>
      <c r="BO110" s="890"/>
      <c r="BP110" s="891"/>
      <c r="BQ110" s="946">
        <v>15674316</v>
      </c>
      <c r="BR110" s="927"/>
      <c r="BS110" s="927"/>
      <c r="BT110" s="927"/>
      <c r="BU110" s="927"/>
      <c r="BV110" s="927">
        <v>15194730</v>
      </c>
      <c r="BW110" s="927"/>
      <c r="BX110" s="927"/>
      <c r="BY110" s="927"/>
      <c r="BZ110" s="927"/>
      <c r="CA110" s="927">
        <v>14370854</v>
      </c>
      <c r="CB110" s="927"/>
      <c r="CC110" s="927"/>
      <c r="CD110" s="927"/>
      <c r="CE110" s="927"/>
      <c r="CF110" s="951">
        <v>171.5</v>
      </c>
      <c r="CG110" s="952"/>
      <c r="CH110" s="952"/>
      <c r="CI110" s="952"/>
      <c r="CJ110" s="952"/>
      <c r="CK110" s="1015" t="s">
        <v>438</v>
      </c>
      <c r="CL110" s="901"/>
      <c r="CM110" s="976" t="s">
        <v>439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182</v>
      </c>
      <c r="DH110" s="927"/>
      <c r="DI110" s="927"/>
      <c r="DJ110" s="927"/>
      <c r="DK110" s="927"/>
      <c r="DL110" s="927" t="s">
        <v>182</v>
      </c>
      <c r="DM110" s="927"/>
      <c r="DN110" s="927"/>
      <c r="DO110" s="927"/>
      <c r="DP110" s="927"/>
      <c r="DQ110" s="927" t="s">
        <v>182</v>
      </c>
      <c r="DR110" s="927"/>
      <c r="DS110" s="927"/>
      <c r="DT110" s="927"/>
      <c r="DU110" s="927"/>
      <c r="DV110" s="928" t="s">
        <v>182</v>
      </c>
      <c r="DW110" s="928"/>
      <c r="DX110" s="928"/>
      <c r="DY110" s="928"/>
      <c r="DZ110" s="929"/>
    </row>
    <row r="111" spans="1:131" s="247" customFormat="1" ht="26.25" customHeight="1" x14ac:dyDescent="0.15">
      <c r="A111" s="856" t="s">
        <v>440</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441</v>
      </c>
      <c r="AB111" s="1008"/>
      <c r="AC111" s="1008"/>
      <c r="AD111" s="1008"/>
      <c r="AE111" s="1009"/>
      <c r="AF111" s="1010" t="s">
        <v>182</v>
      </c>
      <c r="AG111" s="1008"/>
      <c r="AH111" s="1008"/>
      <c r="AI111" s="1008"/>
      <c r="AJ111" s="1009"/>
      <c r="AK111" s="1010" t="s">
        <v>441</v>
      </c>
      <c r="AL111" s="1008"/>
      <c r="AM111" s="1008"/>
      <c r="AN111" s="1008"/>
      <c r="AO111" s="1009"/>
      <c r="AP111" s="1011" t="s">
        <v>441</v>
      </c>
      <c r="AQ111" s="1012"/>
      <c r="AR111" s="1012"/>
      <c r="AS111" s="1012"/>
      <c r="AT111" s="1013"/>
      <c r="AU111" s="1021"/>
      <c r="AV111" s="1022"/>
      <c r="AW111" s="1022"/>
      <c r="AX111" s="1022"/>
      <c r="AY111" s="1022"/>
      <c r="AZ111" s="897" t="s">
        <v>442</v>
      </c>
      <c r="BA111" s="832"/>
      <c r="BB111" s="832"/>
      <c r="BC111" s="832"/>
      <c r="BD111" s="832"/>
      <c r="BE111" s="832"/>
      <c r="BF111" s="832"/>
      <c r="BG111" s="832"/>
      <c r="BH111" s="832"/>
      <c r="BI111" s="832"/>
      <c r="BJ111" s="832"/>
      <c r="BK111" s="832"/>
      <c r="BL111" s="832"/>
      <c r="BM111" s="832"/>
      <c r="BN111" s="832"/>
      <c r="BO111" s="832"/>
      <c r="BP111" s="833"/>
      <c r="BQ111" s="898">
        <v>352963</v>
      </c>
      <c r="BR111" s="899"/>
      <c r="BS111" s="899"/>
      <c r="BT111" s="899"/>
      <c r="BU111" s="899"/>
      <c r="BV111" s="899">
        <v>338484</v>
      </c>
      <c r="BW111" s="899"/>
      <c r="BX111" s="899"/>
      <c r="BY111" s="899"/>
      <c r="BZ111" s="899"/>
      <c r="CA111" s="899">
        <v>315921</v>
      </c>
      <c r="CB111" s="899"/>
      <c r="CC111" s="899"/>
      <c r="CD111" s="899"/>
      <c r="CE111" s="899"/>
      <c r="CF111" s="960">
        <v>3.8</v>
      </c>
      <c r="CG111" s="961"/>
      <c r="CH111" s="961"/>
      <c r="CI111" s="961"/>
      <c r="CJ111" s="961"/>
      <c r="CK111" s="1016"/>
      <c r="CL111" s="903"/>
      <c r="CM111" s="906" t="s">
        <v>443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444</v>
      </c>
      <c r="DH111" s="899"/>
      <c r="DI111" s="899"/>
      <c r="DJ111" s="899"/>
      <c r="DK111" s="899"/>
      <c r="DL111" s="899" t="s">
        <v>441</v>
      </c>
      <c r="DM111" s="899"/>
      <c r="DN111" s="899"/>
      <c r="DO111" s="899"/>
      <c r="DP111" s="899"/>
      <c r="DQ111" s="899" t="s">
        <v>182</v>
      </c>
      <c r="DR111" s="899"/>
      <c r="DS111" s="899"/>
      <c r="DT111" s="899"/>
      <c r="DU111" s="899"/>
      <c r="DV111" s="876" t="s">
        <v>182</v>
      </c>
      <c r="DW111" s="876"/>
      <c r="DX111" s="876"/>
      <c r="DY111" s="876"/>
      <c r="DZ111" s="877"/>
    </row>
    <row r="112" spans="1:131" s="247" customFormat="1" ht="26.25" customHeight="1" x14ac:dyDescent="0.15">
      <c r="A112" s="1001" t="s">
        <v>445</v>
      </c>
      <c r="B112" s="1002"/>
      <c r="C112" s="832" t="s">
        <v>446</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182</v>
      </c>
      <c r="AB112" s="862"/>
      <c r="AC112" s="862"/>
      <c r="AD112" s="862"/>
      <c r="AE112" s="863"/>
      <c r="AF112" s="864" t="s">
        <v>444</v>
      </c>
      <c r="AG112" s="862"/>
      <c r="AH112" s="862"/>
      <c r="AI112" s="862"/>
      <c r="AJ112" s="863"/>
      <c r="AK112" s="864" t="s">
        <v>182</v>
      </c>
      <c r="AL112" s="862"/>
      <c r="AM112" s="862"/>
      <c r="AN112" s="862"/>
      <c r="AO112" s="863"/>
      <c r="AP112" s="909" t="s">
        <v>444</v>
      </c>
      <c r="AQ112" s="910"/>
      <c r="AR112" s="910"/>
      <c r="AS112" s="910"/>
      <c r="AT112" s="911"/>
      <c r="AU112" s="1021"/>
      <c r="AV112" s="1022"/>
      <c r="AW112" s="1022"/>
      <c r="AX112" s="1022"/>
      <c r="AY112" s="1022"/>
      <c r="AZ112" s="897" t="s">
        <v>447</v>
      </c>
      <c r="BA112" s="832"/>
      <c r="BB112" s="832"/>
      <c r="BC112" s="832"/>
      <c r="BD112" s="832"/>
      <c r="BE112" s="832"/>
      <c r="BF112" s="832"/>
      <c r="BG112" s="832"/>
      <c r="BH112" s="832"/>
      <c r="BI112" s="832"/>
      <c r="BJ112" s="832"/>
      <c r="BK112" s="832"/>
      <c r="BL112" s="832"/>
      <c r="BM112" s="832"/>
      <c r="BN112" s="832"/>
      <c r="BO112" s="832"/>
      <c r="BP112" s="833"/>
      <c r="BQ112" s="898">
        <v>10849488</v>
      </c>
      <c r="BR112" s="899"/>
      <c r="BS112" s="899"/>
      <c r="BT112" s="899"/>
      <c r="BU112" s="899"/>
      <c r="BV112" s="899">
        <v>9901830</v>
      </c>
      <c r="BW112" s="899"/>
      <c r="BX112" s="899"/>
      <c r="BY112" s="899"/>
      <c r="BZ112" s="899"/>
      <c r="CA112" s="899">
        <v>9226290</v>
      </c>
      <c r="CB112" s="899"/>
      <c r="CC112" s="899"/>
      <c r="CD112" s="899"/>
      <c r="CE112" s="899"/>
      <c r="CF112" s="960">
        <v>110.1</v>
      </c>
      <c r="CG112" s="961"/>
      <c r="CH112" s="961"/>
      <c r="CI112" s="961"/>
      <c r="CJ112" s="961"/>
      <c r="CK112" s="1016"/>
      <c r="CL112" s="903"/>
      <c r="CM112" s="906" t="s">
        <v>448</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182</v>
      </c>
      <c r="DH112" s="899"/>
      <c r="DI112" s="899"/>
      <c r="DJ112" s="899"/>
      <c r="DK112" s="899"/>
      <c r="DL112" s="899" t="s">
        <v>182</v>
      </c>
      <c r="DM112" s="899"/>
      <c r="DN112" s="899"/>
      <c r="DO112" s="899"/>
      <c r="DP112" s="899"/>
      <c r="DQ112" s="899" t="s">
        <v>182</v>
      </c>
      <c r="DR112" s="899"/>
      <c r="DS112" s="899"/>
      <c r="DT112" s="899"/>
      <c r="DU112" s="899"/>
      <c r="DV112" s="876" t="s">
        <v>444</v>
      </c>
      <c r="DW112" s="876"/>
      <c r="DX112" s="876"/>
      <c r="DY112" s="876"/>
      <c r="DZ112" s="877"/>
    </row>
    <row r="113" spans="1:130" s="247" customFormat="1" ht="26.25" customHeight="1" x14ac:dyDescent="0.15">
      <c r="A113" s="1003"/>
      <c r="B113" s="1004"/>
      <c r="C113" s="832" t="s">
        <v>449</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811726</v>
      </c>
      <c r="AB113" s="1008"/>
      <c r="AC113" s="1008"/>
      <c r="AD113" s="1008"/>
      <c r="AE113" s="1009"/>
      <c r="AF113" s="1010">
        <v>761297</v>
      </c>
      <c r="AG113" s="1008"/>
      <c r="AH113" s="1008"/>
      <c r="AI113" s="1008"/>
      <c r="AJ113" s="1009"/>
      <c r="AK113" s="1010">
        <v>774546</v>
      </c>
      <c r="AL113" s="1008"/>
      <c r="AM113" s="1008"/>
      <c r="AN113" s="1008"/>
      <c r="AO113" s="1009"/>
      <c r="AP113" s="1011">
        <v>9.1999999999999993</v>
      </c>
      <c r="AQ113" s="1012"/>
      <c r="AR113" s="1012"/>
      <c r="AS113" s="1012"/>
      <c r="AT113" s="1013"/>
      <c r="AU113" s="1021"/>
      <c r="AV113" s="1022"/>
      <c r="AW113" s="1022"/>
      <c r="AX113" s="1022"/>
      <c r="AY113" s="1022"/>
      <c r="AZ113" s="897" t="s">
        <v>450</v>
      </c>
      <c r="BA113" s="832"/>
      <c r="BB113" s="832"/>
      <c r="BC113" s="832"/>
      <c r="BD113" s="832"/>
      <c r="BE113" s="832"/>
      <c r="BF113" s="832"/>
      <c r="BG113" s="832"/>
      <c r="BH113" s="832"/>
      <c r="BI113" s="832"/>
      <c r="BJ113" s="832"/>
      <c r="BK113" s="832"/>
      <c r="BL113" s="832"/>
      <c r="BM113" s="832"/>
      <c r="BN113" s="832"/>
      <c r="BO113" s="832"/>
      <c r="BP113" s="833"/>
      <c r="BQ113" s="898">
        <v>807651</v>
      </c>
      <c r="BR113" s="899"/>
      <c r="BS113" s="899"/>
      <c r="BT113" s="899"/>
      <c r="BU113" s="899"/>
      <c r="BV113" s="899">
        <v>699827</v>
      </c>
      <c r="BW113" s="899"/>
      <c r="BX113" s="899"/>
      <c r="BY113" s="899"/>
      <c r="BZ113" s="899"/>
      <c r="CA113" s="899">
        <v>573335</v>
      </c>
      <c r="CB113" s="899"/>
      <c r="CC113" s="899"/>
      <c r="CD113" s="899"/>
      <c r="CE113" s="899"/>
      <c r="CF113" s="960">
        <v>6.8</v>
      </c>
      <c r="CG113" s="961"/>
      <c r="CH113" s="961"/>
      <c r="CI113" s="961"/>
      <c r="CJ113" s="961"/>
      <c r="CK113" s="1016"/>
      <c r="CL113" s="903"/>
      <c r="CM113" s="906" t="s">
        <v>451</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182</v>
      </c>
      <c r="DM113" s="862"/>
      <c r="DN113" s="862"/>
      <c r="DO113" s="862"/>
      <c r="DP113" s="863"/>
      <c r="DQ113" s="864" t="s">
        <v>182</v>
      </c>
      <c r="DR113" s="862"/>
      <c r="DS113" s="862"/>
      <c r="DT113" s="862"/>
      <c r="DU113" s="863"/>
      <c r="DV113" s="909" t="s">
        <v>182</v>
      </c>
      <c r="DW113" s="910"/>
      <c r="DX113" s="910"/>
      <c r="DY113" s="910"/>
      <c r="DZ113" s="911"/>
    </row>
    <row r="114" spans="1:130" s="247" customFormat="1" ht="26.25" customHeight="1" x14ac:dyDescent="0.15">
      <c r="A114" s="1003"/>
      <c r="B114" s="1004"/>
      <c r="C114" s="832" t="s">
        <v>452</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179483</v>
      </c>
      <c r="AB114" s="862"/>
      <c r="AC114" s="862"/>
      <c r="AD114" s="862"/>
      <c r="AE114" s="863"/>
      <c r="AF114" s="864">
        <v>183167</v>
      </c>
      <c r="AG114" s="862"/>
      <c r="AH114" s="862"/>
      <c r="AI114" s="862"/>
      <c r="AJ114" s="863"/>
      <c r="AK114" s="864">
        <v>182020</v>
      </c>
      <c r="AL114" s="862"/>
      <c r="AM114" s="862"/>
      <c r="AN114" s="862"/>
      <c r="AO114" s="863"/>
      <c r="AP114" s="909">
        <v>2.2000000000000002</v>
      </c>
      <c r="AQ114" s="910"/>
      <c r="AR114" s="910"/>
      <c r="AS114" s="910"/>
      <c r="AT114" s="911"/>
      <c r="AU114" s="1021"/>
      <c r="AV114" s="1022"/>
      <c r="AW114" s="1022"/>
      <c r="AX114" s="1022"/>
      <c r="AY114" s="1022"/>
      <c r="AZ114" s="897" t="s">
        <v>453</v>
      </c>
      <c r="BA114" s="832"/>
      <c r="BB114" s="832"/>
      <c r="BC114" s="832"/>
      <c r="BD114" s="832"/>
      <c r="BE114" s="832"/>
      <c r="BF114" s="832"/>
      <c r="BG114" s="832"/>
      <c r="BH114" s="832"/>
      <c r="BI114" s="832"/>
      <c r="BJ114" s="832"/>
      <c r="BK114" s="832"/>
      <c r="BL114" s="832"/>
      <c r="BM114" s="832"/>
      <c r="BN114" s="832"/>
      <c r="BO114" s="832"/>
      <c r="BP114" s="833"/>
      <c r="BQ114" s="898">
        <v>1943251</v>
      </c>
      <c r="BR114" s="899"/>
      <c r="BS114" s="899"/>
      <c r="BT114" s="899"/>
      <c r="BU114" s="899"/>
      <c r="BV114" s="899">
        <v>1600076</v>
      </c>
      <c r="BW114" s="899"/>
      <c r="BX114" s="899"/>
      <c r="BY114" s="899"/>
      <c r="BZ114" s="899"/>
      <c r="CA114" s="899">
        <v>1485783</v>
      </c>
      <c r="CB114" s="899"/>
      <c r="CC114" s="899"/>
      <c r="CD114" s="899"/>
      <c r="CE114" s="899"/>
      <c r="CF114" s="960">
        <v>17.7</v>
      </c>
      <c r="CG114" s="961"/>
      <c r="CH114" s="961"/>
      <c r="CI114" s="961"/>
      <c r="CJ114" s="961"/>
      <c r="CK114" s="1016"/>
      <c r="CL114" s="903"/>
      <c r="CM114" s="906" t="s">
        <v>454</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182</v>
      </c>
      <c r="DM114" s="862"/>
      <c r="DN114" s="862"/>
      <c r="DO114" s="862"/>
      <c r="DP114" s="863"/>
      <c r="DQ114" s="864" t="s">
        <v>182</v>
      </c>
      <c r="DR114" s="862"/>
      <c r="DS114" s="862"/>
      <c r="DT114" s="862"/>
      <c r="DU114" s="863"/>
      <c r="DV114" s="909" t="s">
        <v>182</v>
      </c>
      <c r="DW114" s="910"/>
      <c r="DX114" s="910"/>
      <c r="DY114" s="910"/>
      <c r="DZ114" s="911"/>
    </row>
    <row r="115" spans="1:130" s="247" customFormat="1" ht="26.25" customHeight="1" x14ac:dyDescent="0.15">
      <c r="A115" s="1003"/>
      <c r="B115" s="1004"/>
      <c r="C115" s="832" t="s">
        <v>455</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39466</v>
      </c>
      <c r="AB115" s="1008"/>
      <c r="AC115" s="1008"/>
      <c r="AD115" s="1008"/>
      <c r="AE115" s="1009"/>
      <c r="AF115" s="1010">
        <v>38536</v>
      </c>
      <c r="AG115" s="1008"/>
      <c r="AH115" s="1008"/>
      <c r="AI115" s="1008"/>
      <c r="AJ115" s="1009"/>
      <c r="AK115" s="1010">
        <v>35474</v>
      </c>
      <c r="AL115" s="1008"/>
      <c r="AM115" s="1008"/>
      <c r="AN115" s="1008"/>
      <c r="AO115" s="1009"/>
      <c r="AP115" s="1011">
        <v>0.4</v>
      </c>
      <c r="AQ115" s="1012"/>
      <c r="AR115" s="1012"/>
      <c r="AS115" s="1012"/>
      <c r="AT115" s="1013"/>
      <c r="AU115" s="1021"/>
      <c r="AV115" s="1022"/>
      <c r="AW115" s="1022"/>
      <c r="AX115" s="1022"/>
      <c r="AY115" s="1022"/>
      <c r="AZ115" s="897" t="s">
        <v>456</v>
      </c>
      <c r="BA115" s="832"/>
      <c r="BB115" s="832"/>
      <c r="BC115" s="832"/>
      <c r="BD115" s="832"/>
      <c r="BE115" s="832"/>
      <c r="BF115" s="832"/>
      <c r="BG115" s="832"/>
      <c r="BH115" s="832"/>
      <c r="BI115" s="832"/>
      <c r="BJ115" s="832"/>
      <c r="BK115" s="832"/>
      <c r="BL115" s="832"/>
      <c r="BM115" s="832"/>
      <c r="BN115" s="832"/>
      <c r="BO115" s="832"/>
      <c r="BP115" s="833"/>
      <c r="BQ115" s="898" t="s">
        <v>441</v>
      </c>
      <c r="BR115" s="899"/>
      <c r="BS115" s="899"/>
      <c r="BT115" s="899"/>
      <c r="BU115" s="899"/>
      <c r="BV115" s="899" t="s">
        <v>182</v>
      </c>
      <c r="BW115" s="899"/>
      <c r="BX115" s="899"/>
      <c r="BY115" s="899"/>
      <c r="BZ115" s="899"/>
      <c r="CA115" s="899" t="s">
        <v>182</v>
      </c>
      <c r="CB115" s="899"/>
      <c r="CC115" s="899"/>
      <c r="CD115" s="899"/>
      <c r="CE115" s="899"/>
      <c r="CF115" s="960" t="s">
        <v>444</v>
      </c>
      <c r="CG115" s="961"/>
      <c r="CH115" s="961"/>
      <c r="CI115" s="961"/>
      <c r="CJ115" s="961"/>
      <c r="CK115" s="1016"/>
      <c r="CL115" s="903"/>
      <c r="CM115" s="897" t="s">
        <v>457</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182</v>
      </c>
      <c r="DH115" s="862"/>
      <c r="DI115" s="862"/>
      <c r="DJ115" s="862"/>
      <c r="DK115" s="863"/>
      <c r="DL115" s="864" t="s">
        <v>182</v>
      </c>
      <c r="DM115" s="862"/>
      <c r="DN115" s="862"/>
      <c r="DO115" s="862"/>
      <c r="DP115" s="863"/>
      <c r="DQ115" s="864" t="s">
        <v>182</v>
      </c>
      <c r="DR115" s="862"/>
      <c r="DS115" s="862"/>
      <c r="DT115" s="862"/>
      <c r="DU115" s="863"/>
      <c r="DV115" s="909" t="s">
        <v>182</v>
      </c>
      <c r="DW115" s="910"/>
      <c r="DX115" s="910"/>
      <c r="DY115" s="910"/>
      <c r="DZ115" s="911"/>
    </row>
    <row r="116" spans="1:130" s="247" customFormat="1" ht="26.25" customHeight="1" x14ac:dyDescent="0.15">
      <c r="A116" s="1005"/>
      <c r="B116" s="1006"/>
      <c r="C116" s="965" t="s">
        <v>458</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182</v>
      </c>
      <c r="AB116" s="862"/>
      <c r="AC116" s="862"/>
      <c r="AD116" s="862"/>
      <c r="AE116" s="863"/>
      <c r="AF116" s="864" t="s">
        <v>182</v>
      </c>
      <c r="AG116" s="862"/>
      <c r="AH116" s="862"/>
      <c r="AI116" s="862"/>
      <c r="AJ116" s="863"/>
      <c r="AK116" s="864" t="s">
        <v>182</v>
      </c>
      <c r="AL116" s="862"/>
      <c r="AM116" s="862"/>
      <c r="AN116" s="862"/>
      <c r="AO116" s="863"/>
      <c r="AP116" s="909" t="s">
        <v>182</v>
      </c>
      <c r="AQ116" s="910"/>
      <c r="AR116" s="910"/>
      <c r="AS116" s="910"/>
      <c r="AT116" s="911"/>
      <c r="AU116" s="1021"/>
      <c r="AV116" s="1022"/>
      <c r="AW116" s="1022"/>
      <c r="AX116" s="1022"/>
      <c r="AY116" s="1022"/>
      <c r="AZ116" s="948" t="s">
        <v>459</v>
      </c>
      <c r="BA116" s="949"/>
      <c r="BB116" s="949"/>
      <c r="BC116" s="949"/>
      <c r="BD116" s="949"/>
      <c r="BE116" s="949"/>
      <c r="BF116" s="949"/>
      <c r="BG116" s="949"/>
      <c r="BH116" s="949"/>
      <c r="BI116" s="949"/>
      <c r="BJ116" s="949"/>
      <c r="BK116" s="949"/>
      <c r="BL116" s="949"/>
      <c r="BM116" s="949"/>
      <c r="BN116" s="949"/>
      <c r="BO116" s="949"/>
      <c r="BP116" s="950"/>
      <c r="BQ116" s="898" t="s">
        <v>182</v>
      </c>
      <c r="BR116" s="899"/>
      <c r="BS116" s="899"/>
      <c r="BT116" s="899"/>
      <c r="BU116" s="899"/>
      <c r="BV116" s="899" t="s">
        <v>182</v>
      </c>
      <c r="BW116" s="899"/>
      <c r="BX116" s="899"/>
      <c r="BY116" s="899"/>
      <c r="BZ116" s="899"/>
      <c r="CA116" s="899" t="s">
        <v>182</v>
      </c>
      <c r="CB116" s="899"/>
      <c r="CC116" s="899"/>
      <c r="CD116" s="899"/>
      <c r="CE116" s="899"/>
      <c r="CF116" s="960" t="s">
        <v>182</v>
      </c>
      <c r="CG116" s="961"/>
      <c r="CH116" s="961"/>
      <c r="CI116" s="961"/>
      <c r="CJ116" s="961"/>
      <c r="CK116" s="1016"/>
      <c r="CL116" s="903"/>
      <c r="CM116" s="906" t="s">
        <v>460</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182</v>
      </c>
      <c r="DH116" s="862"/>
      <c r="DI116" s="862"/>
      <c r="DJ116" s="862"/>
      <c r="DK116" s="863"/>
      <c r="DL116" s="864" t="s">
        <v>182</v>
      </c>
      <c r="DM116" s="862"/>
      <c r="DN116" s="862"/>
      <c r="DO116" s="862"/>
      <c r="DP116" s="863"/>
      <c r="DQ116" s="864" t="s">
        <v>182</v>
      </c>
      <c r="DR116" s="862"/>
      <c r="DS116" s="862"/>
      <c r="DT116" s="862"/>
      <c r="DU116" s="863"/>
      <c r="DV116" s="909" t="s">
        <v>441</v>
      </c>
      <c r="DW116" s="910"/>
      <c r="DX116" s="910"/>
      <c r="DY116" s="910"/>
      <c r="DZ116" s="911"/>
    </row>
    <row r="117" spans="1:130" s="247" customFormat="1" ht="26.25" customHeight="1" x14ac:dyDescent="0.15">
      <c r="A117" s="986" t="s">
        <v>185</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461</v>
      </c>
      <c r="Z117" s="988"/>
      <c r="AA117" s="993">
        <v>2743540</v>
      </c>
      <c r="AB117" s="994"/>
      <c r="AC117" s="994"/>
      <c r="AD117" s="994"/>
      <c r="AE117" s="995"/>
      <c r="AF117" s="996">
        <v>2665860</v>
      </c>
      <c r="AG117" s="994"/>
      <c r="AH117" s="994"/>
      <c r="AI117" s="994"/>
      <c r="AJ117" s="995"/>
      <c r="AK117" s="996">
        <v>2595199</v>
      </c>
      <c r="AL117" s="994"/>
      <c r="AM117" s="994"/>
      <c r="AN117" s="994"/>
      <c r="AO117" s="995"/>
      <c r="AP117" s="997"/>
      <c r="AQ117" s="998"/>
      <c r="AR117" s="998"/>
      <c r="AS117" s="998"/>
      <c r="AT117" s="999"/>
      <c r="AU117" s="1021"/>
      <c r="AV117" s="1022"/>
      <c r="AW117" s="1022"/>
      <c r="AX117" s="1022"/>
      <c r="AY117" s="1022"/>
      <c r="AZ117" s="948" t="s">
        <v>462</v>
      </c>
      <c r="BA117" s="949"/>
      <c r="BB117" s="949"/>
      <c r="BC117" s="949"/>
      <c r="BD117" s="949"/>
      <c r="BE117" s="949"/>
      <c r="BF117" s="949"/>
      <c r="BG117" s="949"/>
      <c r="BH117" s="949"/>
      <c r="BI117" s="949"/>
      <c r="BJ117" s="949"/>
      <c r="BK117" s="949"/>
      <c r="BL117" s="949"/>
      <c r="BM117" s="949"/>
      <c r="BN117" s="949"/>
      <c r="BO117" s="949"/>
      <c r="BP117" s="950"/>
      <c r="BQ117" s="898" t="s">
        <v>182</v>
      </c>
      <c r="BR117" s="899"/>
      <c r="BS117" s="899"/>
      <c r="BT117" s="899"/>
      <c r="BU117" s="899"/>
      <c r="BV117" s="899" t="s">
        <v>182</v>
      </c>
      <c r="BW117" s="899"/>
      <c r="BX117" s="899"/>
      <c r="BY117" s="899"/>
      <c r="BZ117" s="899"/>
      <c r="CA117" s="899" t="s">
        <v>182</v>
      </c>
      <c r="CB117" s="899"/>
      <c r="CC117" s="899"/>
      <c r="CD117" s="899"/>
      <c r="CE117" s="899"/>
      <c r="CF117" s="960" t="s">
        <v>182</v>
      </c>
      <c r="CG117" s="961"/>
      <c r="CH117" s="961"/>
      <c r="CI117" s="961"/>
      <c r="CJ117" s="961"/>
      <c r="CK117" s="1016"/>
      <c r="CL117" s="903"/>
      <c r="CM117" s="906" t="s">
        <v>463</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182</v>
      </c>
      <c r="DH117" s="862"/>
      <c r="DI117" s="862"/>
      <c r="DJ117" s="862"/>
      <c r="DK117" s="863"/>
      <c r="DL117" s="864" t="s">
        <v>182</v>
      </c>
      <c r="DM117" s="862"/>
      <c r="DN117" s="862"/>
      <c r="DO117" s="862"/>
      <c r="DP117" s="863"/>
      <c r="DQ117" s="864" t="s">
        <v>182</v>
      </c>
      <c r="DR117" s="862"/>
      <c r="DS117" s="862"/>
      <c r="DT117" s="862"/>
      <c r="DU117" s="863"/>
      <c r="DV117" s="909" t="s">
        <v>441</v>
      </c>
      <c r="DW117" s="910"/>
      <c r="DX117" s="910"/>
      <c r="DY117" s="910"/>
      <c r="DZ117" s="911"/>
    </row>
    <row r="118" spans="1:130" s="247" customFormat="1" ht="26.25" customHeight="1" x14ac:dyDescent="0.15">
      <c r="A118" s="986" t="s">
        <v>435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433</v>
      </c>
      <c r="AB118" s="987"/>
      <c r="AC118" s="987"/>
      <c r="AD118" s="987"/>
      <c r="AE118" s="988"/>
      <c r="AF118" s="989" t="s">
        <v>305</v>
      </c>
      <c r="AG118" s="987"/>
      <c r="AH118" s="987"/>
      <c r="AI118" s="987"/>
      <c r="AJ118" s="988"/>
      <c r="AK118" s="989" t="s">
        <v>304</v>
      </c>
      <c r="AL118" s="987"/>
      <c r="AM118" s="987"/>
      <c r="AN118" s="987"/>
      <c r="AO118" s="988"/>
      <c r="AP118" s="990" t="s">
        <v>434</v>
      </c>
      <c r="AQ118" s="991"/>
      <c r="AR118" s="991"/>
      <c r="AS118" s="991"/>
      <c r="AT118" s="992"/>
      <c r="AU118" s="1021"/>
      <c r="AV118" s="1022"/>
      <c r="AW118" s="1022"/>
      <c r="AX118" s="1022"/>
      <c r="AY118" s="1022"/>
      <c r="AZ118" s="964" t="s">
        <v>464</v>
      </c>
      <c r="BA118" s="965"/>
      <c r="BB118" s="965"/>
      <c r="BC118" s="965"/>
      <c r="BD118" s="965"/>
      <c r="BE118" s="965"/>
      <c r="BF118" s="965"/>
      <c r="BG118" s="965"/>
      <c r="BH118" s="965"/>
      <c r="BI118" s="965"/>
      <c r="BJ118" s="965"/>
      <c r="BK118" s="965"/>
      <c r="BL118" s="965"/>
      <c r="BM118" s="965"/>
      <c r="BN118" s="965"/>
      <c r="BO118" s="965"/>
      <c r="BP118" s="966"/>
      <c r="BQ118" s="967" t="s">
        <v>182</v>
      </c>
      <c r="BR118" s="930"/>
      <c r="BS118" s="930"/>
      <c r="BT118" s="930"/>
      <c r="BU118" s="930"/>
      <c r="BV118" s="930" t="s">
        <v>182</v>
      </c>
      <c r="BW118" s="930"/>
      <c r="BX118" s="930"/>
      <c r="BY118" s="930"/>
      <c r="BZ118" s="930"/>
      <c r="CA118" s="930" t="s">
        <v>182</v>
      </c>
      <c r="CB118" s="930"/>
      <c r="CC118" s="930"/>
      <c r="CD118" s="930"/>
      <c r="CE118" s="930"/>
      <c r="CF118" s="960" t="s">
        <v>182</v>
      </c>
      <c r="CG118" s="961"/>
      <c r="CH118" s="961"/>
      <c r="CI118" s="961"/>
      <c r="CJ118" s="961"/>
      <c r="CK118" s="1016"/>
      <c r="CL118" s="903"/>
      <c r="CM118" s="906" t="s">
        <v>465</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182</v>
      </c>
      <c r="DH118" s="862"/>
      <c r="DI118" s="862"/>
      <c r="DJ118" s="862"/>
      <c r="DK118" s="863"/>
      <c r="DL118" s="864" t="s">
        <v>182</v>
      </c>
      <c r="DM118" s="862"/>
      <c r="DN118" s="862"/>
      <c r="DO118" s="862"/>
      <c r="DP118" s="863"/>
      <c r="DQ118" s="864" t="s">
        <v>182</v>
      </c>
      <c r="DR118" s="862"/>
      <c r="DS118" s="862"/>
      <c r="DT118" s="862"/>
      <c r="DU118" s="863"/>
      <c r="DV118" s="909" t="s">
        <v>182</v>
      </c>
      <c r="DW118" s="910"/>
      <c r="DX118" s="910"/>
      <c r="DY118" s="910"/>
      <c r="DZ118" s="911"/>
    </row>
    <row r="119" spans="1:130" s="247" customFormat="1" ht="26.25" customHeight="1" x14ac:dyDescent="0.15">
      <c r="A119" s="900" t="s">
        <v>438</v>
      </c>
      <c r="B119" s="901"/>
      <c r="C119" s="976" t="s">
        <v>439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182</v>
      </c>
      <c r="AB119" s="980"/>
      <c r="AC119" s="980"/>
      <c r="AD119" s="980"/>
      <c r="AE119" s="981"/>
      <c r="AF119" s="982" t="s">
        <v>441</v>
      </c>
      <c r="AG119" s="980"/>
      <c r="AH119" s="980"/>
      <c r="AI119" s="980"/>
      <c r="AJ119" s="981"/>
      <c r="AK119" s="982" t="s">
        <v>182</v>
      </c>
      <c r="AL119" s="980"/>
      <c r="AM119" s="980"/>
      <c r="AN119" s="980"/>
      <c r="AO119" s="981"/>
      <c r="AP119" s="983" t="s">
        <v>441</v>
      </c>
      <c r="AQ119" s="984"/>
      <c r="AR119" s="984"/>
      <c r="AS119" s="984"/>
      <c r="AT119" s="985"/>
      <c r="AU119" s="1023"/>
      <c r="AV119" s="1024"/>
      <c r="AW119" s="1024"/>
      <c r="AX119" s="1024"/>
      <c r="AY119" s="1024"/>
      <c r="AZ119" s="278" t="s">
        <v>185</v>
      </c>
      <c r="BA119" s="278"/>
      <c r="BB119" s="278"/>
      <c r="BC119" s="278"/>
      <c r="BD119" s="278"/>
      <c r="BE119" s="278"/>
      <c r="BF119" s="278"/>
      <c r="BG119" s="278"/>
      <c r="BH119" s="278"/>
      <c r="BI119" s="278"/>
      <c r="BJ119" s="278"/>
      <c r="BK119" s="278"/>
      <c r="BL119" s="278"/>
      <c r="BM119" s="278"/>
      <c r="BN119" s="278"/>
      <c r="BO119" s="962" t="s">
        <v>466</v>
      </c>
      <c r="BP119" s="963"/>
      <c r="BQ119" s="967">
        <v>29627669</v>
      </c>
      <c r="BR119" s="930"/>
      <c r="BS119" s="930"/>
      <c r="BT119" s="930"/>
      <c r="BU119" s="930"/>
      <c r="BV119" s="930">
        <v>27734947</v>
      </c>
      <c r="BW119" s="930"/>
      <c r="BX119" s="930"/>
      <c r="BY119" s="930"/>
      <c r="BZ119" s="930"/>
      <c r="CA119" s="930">
        <v>25972183</v>
      </c>
      <c r="CB119" s="930"/>
      <c r="CC119" s="930"/>
      <c r="CD119" s="930"/>
      <c r="CE119" s="930"/>
      <c r="CF119" s="828"/>
      <c r="CG119" s="829"/>
      <c r="CH119" s="829"/>
      <c r="CI119" s="829"/>
      <c r="CJ119" s="919"/>
      <c r="CK119" s="1017"/>
      <c r="CL119" s="905"/>
      <c r="CM119" s="923" t="s">
        <v>467</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v>352963</v>
      </c>
      <c r="DH119" s="845"/>
      <c r="DI119" s="845"/>
      <c r="DJ119" s="845"/>
      <c r="DK119" s="846"/>
      <c r="DL119" s="847">
        <v>338484</v>
      </c>
      <c r="DM119" s="845"/>
      <c r="DN119" s="845"/>
      <c r="DO119" s="845"/>
      <c r="DP119" s="846"/>
      <c r="DQ119" s="847">
        <v>315921</v>
      </c>
      <c r="DR119" s="845"/>
      <c r="DS119" s="845"/>
      <c r="DT119" s="845"/>
      <c r="DU119" s="846"/>
      <c r="DV119" s="933">
        <v>3.8</v>
      </c>
      <c r="DW119" s="934"/>
      <c r="DX119" s="934"/>
      <c r="DY119" s="934"/>
      <c r="DZ119" s="935"/>
    </row>
    <row r="120" spans="1:130" s="247" customFormat="1" ht="26.25" customHeight="1" x14ac:dyDescent="0.15">
      <c r="A120" s="902"/>
      <c r="B120" s="903"/>
      <c r="C120" s="906" t="s">
        <v>443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182</v>
      </c>
      <c r="AB120" s="862"/>
      <c r="AC120" s="862"/>
      <c r="AD120" s="862"/>
      <c r="AE120" s="863"/>
      <c r="AF120" s="864" t="s">
        <v>182</v>
      </c>
      <c r="AG120" s="862"/>
      <c r="AH120" s="862"/>
      <c r="AI120" s="862"/>
      <c r="AJ120" s="863"/>
      <c r="AK120" s="864" t="s">
        <v>182</v>
      </c>
      <c r="AL120" s="862"/>
      <c r="AM120" s="862"/>
      <c r="AN120" s="862"/>
      <c r="AO120" s="863"/>
      <c r="AP120" s="909" t="s">
        <v>182</v>
      </c>
      <c r="AQ120" s="910"/>
      <c r="AR120" s="910"/>
      <c r="AS120" s="910"/>
      <c r="AT120" s="911"/>
      <c r="AU120" s="968" t="s">
        <v>468</v>
      </c>
      <c r="AV120" s="969"/>
      <c r="AW120" s="969"/>
      <c r="AX120" s="969"/>
      <c r="AY120" s="970"/>
      <c r="AZ120" s="945" t="s">
        <v>469</v>
      </c>
      <c r="BA120" s="890"/>
      <c r="BB120" s="890"/>
      <c r="BC120" s="890"/>
      <c r="BD120" s="890"/>
      <c r="BE120" s="890"/>
      <c r="BF120" s="890"/>
      <c r="BG120" s="890"/>
      <c r="BH120" s="890"/>
      <c r="BI120" s="890"/>
      <c r="BJ120" s="890"/>
      <c r="BK120" s="890"/>
      <c r="BL120" s="890"/>
      <c r="BM120" s="890"/>
      <c r="BN120" s="890"/>
      <c r="BO120" s="890"/>
      <c r="BP120" s="891"/>
      <c r="BQ120" s="946">
        <v>874159</v>
      </c>
      <c r="BR120" s="927"/>
      <c r="BS120" s="927"/>
      <c r="BT120" s="927"/>
      <c r="BU120" s="927"/>
      <c r="BV120" s="927">
        <v>1139895</v>
      </c>
      <c r="BW120" s="927"/>
      <c r="BX120" s="927"/>
      <c r="BY120" s="927"/>
      <c r="BZ120" s="927"/>
      <c r="CA120" s="927">
        <v>2042123</v>
      </c>
      <c r="CB120" s="927"/>
      <c r="CC120" s="927"/>
      <c r="CD120" s="927"/>
      <c r="CE120" s="927"/>
      <c r="CF120" s="951">
        <v>24.4</v>
      </c>
      <c r="CG120" s="952"/>
      <c r="CH120" s="952"/>
      <c r="CI120" s="952"/>
      <c r="CJ120" s="952"/>
      <c r="CK120" s="953" t="s">
        <v>470</v>
      </c>
      <c r="CL120" s="937"/>
      <c r="CM120" s="937"/>
      <c r="CN120" s="937"/>
      <c r="CO120" s="938"/>
      <c r="CP120" s="957" t="s">
        <v>409</v>
      </c>
      <c r="CQ120" s="958"/>
      <c r="CR120" s="958"/>
      <c r="CS120" s="958"/>
      <c r="CT120" s="958"/>
      <c r="CU120" s="958"/>
      <c r="CV120" s="958"/>
      <c r="CW120" s="958"/>
      <c r="CX120" s="958"/>
      <c r="CY120" s="958"/>
      <c r="CZ120" s="958"/>
      <c r="DA120" s="958"/>
      <c r="DB120" s="958"/>
      <c r="DC120" s="958"/>
      <c r="DD120" s="958"/>
      <c r="DE120" s="958"/>
      <c r="DF120" s="959"/>
      <c r="DG120" s="946">
        <v>7848188</v>
      </c>
      <c r="DH120" s="927"/>
      <c r="DI120" s="927"/>
      <c r="DJ120" s="927"/>
      <c r="DK120" s="927"/>
      <c r="DL120" s="927">
        <v>7376249</v>
      </c>
      <c r="DM120" s="927"/>
      <c r="DN120" s="927"/>
      <c r="DO120" s="927"/>
      <c r="DP120" s="927"/>
      <c r="DQ120" s="927">
        <v>6989651</v>
      </c>
      <c r="DR120" s="927"/>
      <c r="DS120" s="927"/>
      <c r="DT120" s="927"/>
      <c r="DU120" s="927"/>
      <c r="DV120" s="928">
        <v>83.4</v>
      </c>
      <c r="DW120" s="928"/>
      <c r="DX120" s="928"/>
      <c r="DY120" s="928"/>
      <c r="DZ120" s="929"/>
    </row>
    <row r="121" spans="1:130" s="247" customFormat="1" ht="26.25" customHeight="1" x14ac:dyDescent="0.15">
      <c r="A121" s="902"/>
      <c r="B121" s="903"/>
      <c r="C121" s="948" t="s">
        <v>471</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182</v>
      </c>
      <c r="AB121" s="862"/>
      <c r="AC121" s="862"/>
      <c r="AD121" s="862"/>
      <c r="AE121" s="863"/>
      <c r="AF121" s="864" t="s">
        <v>182</v>
      </c>
      <c r="AG121" s="862"/>
      <c r="AH121" s="862"/>
      <c r="AI121" s="862"/>
      <c r="AJ121" s="863"/>
      <c r="AK121" s="864" t="s">
        <v>444</v>
      </c>
      <c r="AL121" s="862"/>
      <c r="AM121" s="862"/>
      <c r="AN121" s="862"/>
      <c r="AO121" s="863"/>
      <c r="AP121" s="909" t="s">
        <v>182</v>
      </c>
      <c r="AQ121" s="910"/>
      <c r="AR121" s="910"/>
      <c r="AS121" s="910"/>
      <c r="AT121" s="911"/>
      <c r="AU121" s="971"/>
      <c r="AV121" s="972"/>
      <c r="AW121" s="972"/>
      <c r="AX121" s="972"/>
      <c r="AY121" s="973"/>
      <c r="AZ121" s="897" t="s">
        <v>472</v>
      </c>
      <c r="BA121" s="832"/>
      <c r="BB121" s="832"/>
      <c r="BC121" s="832"/>
      <c r="BD121" s="832"/>
      <c r="BE121" s="832"/>
      <c r="BF121" s="832"/>
      <c r="BG121" s="832"/>
      <c r="BH121" s="832"/>
      <c r="BI121" s="832"/>
      <c r="BJ121" s="832"/>
      <c r="BK121" s="832"/>
      <c r="BL121" s="832"/>
      <c r="BM121" s="832"/>
      <c r="BN121" s="832"/>
      <c r="BO121" s="832"/>
      <c r="BP121" s="833"/>
      <c r="BQ121" s="898">
        <v>379377</v>
      </c>
      <c r="BR121" s="899"/>
      <c r="BS121" s="899"/>
      <c r="BT121" s="899"/>
      <c r="BU121" s="899"/>
      <c r="BV121" s="899">
        <v>346560</v>
      </c>
      <c r="BW121" s="899"/>
      <c r="BX121" s="899"/>
      <c r="BY121" s="899"/>
      <c r="BZ121" s="899"/>
      <c r="CA121" s="899">
        <v>330959</v>
      </c>
      <c r="CB121" s="899"/>
      <c r="CC121" s="899"/>
      <c r="CD121" s="899"/>
      <c r="CE121" s="899"/>
      <c r="CF121" s="960">
        <v>4</v>
      </c>
      <c r="CG121" s="961"/>
      <c r="CH121" s="961"/>
      <c r="CI121" s="961"/>
      <c r="CJ121" s="961"/>
      <c r="CK121" s="954"/>
      <c r="CL121" s="940"/>
      <c r="CM121" s="940"/>
      <c r="CN121" s="940"/>
      <c r="CO121" s="941"/>
      <c r="CP121" s="920" t="s">
        <v>473</v>
      </c>
      <c r="CQ121" s="921"/>
      <c r="CR121" s="921"/>
      <c r="CS121" s="921"/>
      <c r="CT121" s="921"/>
      <c r="CU121" s="921"/>
      <c r="CV121" s="921"/>
      <c r="CW121" s="921"/>
      <c r="CX121" s="921"/>
      <c r="CY121" s="921"/>
      <c r="CZ121" s="921"/>
      <c r="DA121" s="921"/>
      <c r="DB121" s="921"/>
      <c r="DC121" s="921"/>
      <c r="DD121" s="921"/>
      <c r="DE121" s="921"/>
      <c r="DF121" s="922"/>
      <c r="DG121" s="898">
        <v>1769411</v>
      </c>
      <c r="DH121" s="899"/>
      <c r="DI121" s="899"/>
      <c r="DJ121" s="899"/>
      <c r="DK121" s="899"/>
      <c r="DL121" s="899">
        <v>1527953</v>
      </c>
      <c r="DM121" s="899"/>
      <c r="DN121" s="899"/>
      <c r="DO121" s="899"/>
      <c r="DP121" s="899"/>
      <c r="DQ121" s="899">
        <v>1403598</v>
      </c>
      <c r="DR121" s="899"/>
      <c r="DS121" s="899"/>
      <c r="DT121" s="899"/>
      <c r="DU121" s="899"/>
      <c r="DV121" s="876">
        <v>16.8</v>
      </c>
      <c r="DW121" s="876"/>
      <c r="DX121" s="876"/>
      <c r="DY121" s="876"/>
      <c r="DZ121" s="877"/>
    </row>
    <row r="122" spans="1:130" s="247" customFormat="1" ht="26.25" customHeight="1" x14ac:dyDescent="0.15">
      <c r="A122" s="902"/>
      <c r="B122" s="903"/>
      <c r="C122" s="906" t="s">
        <v>454</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444</v>
      </c>
      <c r="AB122" s="862"/>
      <c r="AC122" s="862"/>
      <c r="AD122" s="862"/>
      <c r="AE122" s="863"/>
      <c r="AF122" s="864" t="s">
        <v>441</v>
      </c>
      <c r="AG122" s="862"/>
      <c r="AH122" s="862"/>
      <c r="AI122" s="862"/>
      <c r="AJ122" s="863"/>
      <c r="AK122" s="864" t="s">
        <v>182</v>
      </c>
      <c r="AL122" s="862"/>
      <c r="AM122" s="862"/>
      <c r="AN122" s="862"/>
      <c r="AO122" s="863"/>
      <c r="AP122" s="909" t="s">
        <v>182</v>
      </c>
      <c r="AQ122" s="910"/>
      <c r="AR122" s="910"/>
      <c r="AS122" s="910"/>
      <c r="AT122" s="911"/>
      <c r="AU122" s="971"/>
      <c r="AV122" s="972"/>
      <c r="AW122" s="972"/>
      <c r="AX122" s="972"/>
      <c r="AY122" s="973"/>
      <c r="AZ122" s="964" t="s">
        <v>474</v>
      </c>
      <c r="BA122" s="965"/>
      <c r="BB122" s="965"/>
      <c r="BC122" s="965"/>
      <c r="BD122" s="965"/>
      <c r="BE122" s="965"/>
      <c r="BF122" s="965"/>
      <c r="BG122" s="965"/>
      <c r="BH122" s="965"/>
      <c r="BI122" s="965"/>
      <c r="BJ122" s="965"/>
      <c r="BK122" s="965"/>
      <c r="BL122" s="965"/>
      <c r="BM122" s="965"/>
      <c r="BN122" s="965"/>
      <c r="BO122" s="965"/>
      <c r="BP122" s="966"/>
      <c r="BQ122" s="967">
        <v>19224443</v>
      </c>
      <c r="BR122" s="930"/>
      <c r="BS122" s="930"/>
      <c r="BT122" s="930"/>
      <c r="BU122" s="930"/>
      <c r="BV122" s="930">
        <v>18507040</v>
      </c>
      <c r="BW122" s="930"/>
      <c r="BX122" s="930"/>
      <c r="BY122" s="930"/>
      <c r="BZ122" s="930"/>
      <c r="CA122" s="930">
        <v>17703671</v>
      </c>
      <c r="CB122" s="930"/>
      <c r="CC122" s="930"/>
      <c r="CD122" s="930"/>
      <c r="CE122" s="930"/>
      <c r="CF122" s="931">
        <v>211.3</v>
      </c>
      <c r="CG122" s="932"/>
      <c r="CH122" s="932"/>
      <c r="CI122" s="932"/>
      <c r="CJ122" s="932"/>
      <c r="CK122" s="954"/>
      <c r="CL122" s="940"/>
      <c r="CM122" s="940"/>
      <c r="CN122" s="940"/>
      <c r="CO122" s="941"/>
      <c r="CP122" s="920" t="s">
        <v>413</v>
      </c>
      <c r="CQ122" s="921"/>
      <c r="CR122" s="921"/>
      <c r="CS122" s="921"/>
      <c r="CT122" s="921"/>
      <c r="CU122" s="921"/>
      <c r="CV122" s="921"/>
      <c r="CW122" s="921"/>
      <c r="CX122" s="921"/>
      <c r="CY122" s="921"/>
      <c r="CZ122" s="921"/>
      <c r="DA122" s="921"/>
      <c r="DB122" s="921"/>
      <c r="DC122" s="921"/>
      <c r="DD122" s="921"/>
      <c r="DE122" s="921"/>
      <c r="DF122" s="922"/>
      <c r="DG122" s="898">
        <v>545221</v>
      </c>
      <c r="DH122" s="899"/>
      <c r="DI122" s="899"/>
      <c r="DJ122" s="899"/>
      <c r="DK122" s="899"/>
      <c r="DL122" s="899">
        <v>465850</v>
      </c>
      <c r="DM122" s="899"/>
      <c r="DN122" s="899"/>
      <c r="DO122" s="899"/>
      <c r="DP122" s="899"/>
      <c r="DQ122" s="899">
        <v>430773</v>
      </c>
      <c r="DR122" s="899"/>
      <c r="DS122" s="899"/>
      <c r="DT122" s="899"/>
      <c r="DU122" s="899"/>
      <c r="DV122" s="876">
        <v>5.0999999999999996</v>
      </c>
      <c r="DW122" s="876"/>
      <c r="DX122" s="876"/>
      <c r="DY122" s="876"/>
      <c r="DZ122" s="877"/>
    </row>
    <row r="123" spans="1:130" s="247" customFormat="1" ht="26.25" customHeight="1" x14ac:dyDescent="0.15">
      <c r="A123" s="902"/>
      <c r="B123" s="903"/>
      <c r="C123" s="906" t="s">
        <v>460</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3756</v>
      </c>
      <c r="AB123" s="862"/>
      <c r="AC123" s="862"/>
      <c r="AD123" s="862"/>
      <c r="AE123" s="863"/>
      <c r="AF123" s="864" t="s">
        <v>182</v>
      </c>
      <c r="AG123" s="862"/>
      <c r="AH123" s="862"/>
      <c r="AI123" s="862"/>
      <c r="AJ123" s="863"/>
      <c r="AK123" s="864" t="s">
        <v>182</v>
      </c>
      <c r="AL123" s="862"/>
      <c r="AM123" s="862"/>
      <c r="AN123" s="862"/>
      <c r="AO123" s="863"/>
      <c r="AP123" s="909" t="s">
        <v>444</v>
      </c>
      <c r="AQ123" s="910"/>
      <c r="AR123" s="910"/>
      <c r="AS123" s="910"/>
      <c r="AT123" s="911"/>
      <c r="AU123" s="974"/>
      <c r="AV123" s="975"/>
      <c r="AW123" s="975"/>
      <c r="AX123" s="975"/>
      <c r="AY123" s="975"/>
      <c r="AZ123" s="278" t="s">
        <v>185</v>
      </c>
      <c r="BA123" s="278"/>
      <c r="BB123" s="278"/>
      <c r="BC123" s="278"/>
      <c r="BD123" s="278"/>
      <c r="BE123" s="278"/>
      <c r="BF123" s="278"/>
      <c r="BG123" s="278"/>
      <c r="BH123" s="278"/>
      <c r="BI123" s="278"/>
      <c r="BJ123" s="278"/>
      <c r="BK123" s="278"/>
      <c r="BL123" s="278"/>
      <c r="BM123" s="278"/>
      <c r="BN123" s="278"/>
      <c r="BO123" s="962" t="s">
        <v>475</v>
      </c>
      <c r="BP123" s="963"/>
      <c r="BQ123" s="917">
        <v>20477979</v>
      </c>
      <c r="BR123" s="918"/>
      <c r="BS123" s="918"/>
      <c r="BT123" s="918"/>
      <c r="BU123" s="918"/>
      <c r="BV123" s="918">
        <v>19993495</v>
      </c>
      <c r="BW123" s="918"/>
      <c r="BX123" s="918"/>
      <c r="BY123" s="918"/>
      <c r="BZ123" s="918"/>
      <c r="CA123" s="918">
        <v>20076753</v>
      </c>
      <c r="CB123" s="918"/>
      <c r="CC123" s="918"/>
      <c r="CD123" s="918"/>
      <c r="CE123" s="918"/>
      <c r="CF123" s="828"/>
      <c r="CG123" s="829"/>
      <c r="CH123" s="829"/>
      <c r="CI123" s="829"/>
      <c r="CJ123" s="919"/>
      <c r="CK123" s="954"/>
      <c r="CL123" s="940"/>
      <c r="CM123" s="940"/>
      <c r="CN123" s="940"/>
      <c r="CO123" s="941"/>
      <c r="CP123" s="920" t="s">
        <v>411</v>
      </c>
      <c r="CQ123" s="921"/>
      <c r="CR123" s="921"/>
      <c r="CS123" s="921"/>
      <c r="CT123" s="921"/>
      <c r="CU123" s="921"/>
      <c r="CV123" s="921"/>
      <c r="CW123" s="921"/>
      <c r="CX123" s="921"/>
      <c r="CY123" s="921"/>
      <c r="CZ123" s="921"/>
      <c r="DA123" s="921"/>
      <c r="DB123" s="921"/>
      <c r="DC123" s="921"/>
      <c r="DD123" s="921"/>
      <c r="DE123" s="921"/>
      <c r="DF123" s="922"/>
      <c r="DG123" s="861">
        <v>304358</v>
      </c>
      <c r="DH123" s="862"/>
      <c r="DI123" s="862"/>
      <c r="DJ123" s="862"/>
      <c r="DK123" s="863"/>
      <c r="DL123" s="864">
        <v>267349</v>
      </c>
      <c r="DM123" s="862"/>
      <c r="DN123" s="862"/>
      <c r="DO123" s="862"/>
      <c r="DP123" s="863"/>
      <c r="DQ123" s="864">
        <v>237965</v>
      </c>
      <c r="DR123" s="862"/>
      <c r="DS123" s="862"/>
      <c r="DT123" s="862"/>
      <c r="DU123" s="863"/>
      <c r="DV123" s="909">
        <v>2.8</v>
      </c>
      <c r="DW123" s="910"/>
      <c r="DX123" s="910"/>
      <c r="DY123" s="910"/>
      <c r="DZ123" s="911"/>
    </row>
    <row r="124" spans="1:130" s="247" customFormat="1" ht="26.25" customHeight="1" thickBot="1" x14ac:dyDescent="0.2">
      <c r="A124" s="902"/>
      <c r="B124" s="903"/>
      <c r="C124" s="906" t="s">
        <v>463</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182</v>
      </c>
      <c r="AB124" s="862"/>
      <c r="AC124" s="862"/>
      <c r="AD124" s="862"/>
      <c r="AE124" s="863"/>
      <c r="AF124" s="864" t="s">
        <v>441</v>
      </c>
      <c r="AG124" s="862"/>
      <c r="AH124" s="862"/>
      <c r="AI124" s="862"/>
      <c r="AJ124" s="863"/>
      <c r="AK124" s="864" t="s">
        <v>182</v>
      </c>
      <c r="AL124" s="862"/>
      <c r="AM124" s="862"/>
      <c r="AN124" s="862"/>
      <c r="AO124" s="863"/>
      <c r="AP124" s="909" t="s">
        <v>441</v>
      </c>
      <c r="AQ124" s="910"/>
      <c r="AR124" s="910"/>
      <c r="AS124" s="910"/>
      <c r="AT124" s="911"/>
      <c r="AU124" s="912" t="s">
        <v>476</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105.7</v>
      </c>
      <c r="BR124" s="916"/>
      <c r="BS124" s="916"/>
      <c r="BT124" s="916"/>
      <c r="BU124" s="916"/>
      <c r="BV124" s="916">
        <v>90.5</v>
      </c>
      <c r="BW124" s="916"/>
      <c r="BX124" s="916"/>
      <c r="BY124" s="916"/>
      <c r="BZ124" s="916"/>
      <c r="CA124" s="916">
        <v>70.3</v>
      </c>
      <c r="CB124" s="916"/>
      <c r="CC124" s="916"/>
      <c r="CD124" s="916"/>
      <c r="CE124" s="916"/>
      <c r="CF124" s="806"/>
      <c r="CG124" s="807"/>
      <c r="CH124" s="807"/>
      <c r="CI124" s="807"/>
      <c r="CJ124" s="947"/>
      <c r="CK124" s="955"/>
      <c r="CL124" s="955"/>
      <c r="CM124" s="955"/>
      <c r="CN124" s="955"/>
      <c r="CO124" s="956"/>
      <c r="CP124" s="920" t="s">
        <v>477</v>
      </c>
      <c r="CQ124" s="921"/>
      <c r="CR124" s="921"/>
      <c r="CS124" s="921"/>
      <c r="CT124" s="921"/>
      <c r="CU124" s="921"/>
      <c r="CV124" s="921"/>
      <c r="CW124" s="921"/>
      <c r="CX124" s="921"/>
      <c r="CY124" s="921"/>
      <c r="CZ124" s="921"/>
      <c r="DA124" s="921"/>
      <c r="DB124" s="921"/>
      <c r="DC124" s="921"/>
      <c r="DD124" s="921"/>
      <c r="DE124" s="921"/>
      <c r="DF124" s="922"/>
      <c r="DG124" s="844">
        <v>382310</v>
      </c>
      <c r="DH124" s="845"/>
      <c r="DI124" s="845"/>
      <c r="DJ124" s="845"/>
      <c r="DK124" s="846"/>
      <c r="DL124" s="847">
        <v>264429</v>
      </c>
      <c r="DM124" s="845"/>
      <c r="DN124" s="845"/>
      <c r="DO124" s="845"/>
      <c r="DP124" s="846"/>
      <c r="DQ124" s="847">
        <v>164303</v>
      </c>
      <c r="DR124" s="845"/>
      <c r="DS124" s="845"/>
      <c r="DT124" s="845"/>
      <c r="DU124" s="846"/>
      <c r="DV124" s="933">
        <v>2</v>
      </c>
      <c r="DW124" s="934"/>
      <c r="DX124" s="934"/>
      <c r="DY124" s="934"/>
      <c r="DZ124" s="935"/>
    </row>
    <row r="125" spans="1:130" s="247" customFormat="1" ht="26.25" customHeight="1" x14ac:dyDescent="0.15">
      <c r="A125" s="902"/>
      <c r="B125" s="903"/>
      <c r="C125" s="906" t="s">
        <v>465</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441</v>
      </c>
      <c r="AB125" s="862"/>
      <c r="AC125" s="862"/>
      <c r="AD125" s="862"/>
      <c r="AE125" s="863"/>
      <c r="AF125" s="864" t="s">
        <v>182</v>
      </c>
      <c r="AG125" s="862"/>
      <c r="AH125" s="862"/>
      <c r="AI125" s="862"/>
      <c r="AJ125" s="863"/>
      <c r="AK125" s="864" t="s">
        <v>182</v>
      </c>
      <c r="AL125" s="862"/>
      <c r="AM125" s="862"/>
      <c r="AN125" s="862"/>
      <c r="AO125" s="863"/>
      <c r="AP125" s="909" t="s">
        <v>182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478</v>
      </c>
      <c r="CL125" s="937"/>
      <c r="CM125" s="937"/>
      <c r="CN125" s="937"/>
      <c r="CO125" s="938"/>
      <c r="CP125" s="945" t="s">
        <v>479</v>
      </c>
      <c r="CQ125" s="890"/>
      <c r="CR125" s="890"/>
      <c r="CS125" s="890"/>
      <c r="CT125" s="890"/>
      <c r="CU125" s="890"/>
      <c r="CV125" s="890"/>
      <c r="CW125" s="890"/>
      <c r="CX125" s="890"/>
      <c r="CY125" s="890"/>
      <c r="CZ125" s="890"/>
      <c r="DA125" s="890"/>
      <c r="DB125" s="890"/>
      <c r="DC125" s="890"/>
      <c r="DD125" s="890"/>
      <c r="DE125" s="890"/>
      <c r="DF125" s="891"/>
      <c r="DG125" s="946" t="s">
        <v>182</v>
      </c>
      <c r="DH125" s="927"/>
      <c r="DI125" s="927"/>
      <c r="DJ125" s="927"/>
      <c r="DK125" s="927"/>
      <c r="DL125" s="927" t="s">
        <v>444</v>
      </c>
      <c r="DM125" s="927"/>
      <c r="DN125" s="927"/>
      <c r="DO125" s="927"/>
      <c r="DP125" s="927"/>
      <c r="DQ125" s="927" t="s">
        <v>182</v>
      </c>
      <c r="DR125" s="927"/>
      <c r="DS125" s="927"/>
      <c r="DT125" s="927"/>
      <c r="DU125" s="927"/>
      <c r="DV125" s="928" t="s">
        <v>182</v>
      </c>
      <c r="DW125" s="928"/>
      <c r="DX125" s="928"/>
      <c r="DY125" s="928"/>
      <c r="DZ125" s="929"/>
    </row>
    <row r="126" spans="1:130" s="247" customFormat="1" ht="26.25" customHeight="1" thickBot="1" x14ac:dyDescent="0.2">
      <c r="A126" s="902"/>
      <c r="B126" s="903"/>
      <c r="C126" s="906" t="s">
        <v>467</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35157</v>
      </c>
      <c r="AB126" s="862"/>
      <c r="AC126" s="862"/>
      <c r="AD126" s="862"/>
      <c r="AE126" s="863"/>
      <c r="AF126" s="864">
        <v>38153</v>
      </c>
      <c r="AG126" s="862"/>
      <c r="AH126" s="862"/>
      <c r="AI126" s="862"/>
      <c r="AJ126" s="863"/>
      <c r="AK126" s="864">
        <v>35308</v>
      </c>
      <c r="AL126" s="862"/>
      <c r="AM126" s="862"/>
      <c r="AN126" s="862"/>
      <c r="AO126" s="863"/>
      <c r="AP126" s="909">
        <v>0.4</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480</v>
      </c>
      <c r="CQ126" s="832"/>
      <c r="CR126" s="832"/>
      <c r="CS126" s="832"/>
      <c r="CT126" s="832"/>
      <c r="CU126" s="832"/>
      <c r="CV126" s="832"/>
      <c r="CW126" s="832"/>
      <c r="CX126" s="832"/>
      <c r="CY126" s="832"/>
      <c r="CZ126" s="832"/>
      <c r="DA126" s="832"/>
      <c r="DB126" s="832"/>
      <c r="DC126" s="832"/>
      <c r="DD126" s="832"/>
      <c r="DE126" s="832"/>
      <c r="DF126" s="833"/>
      <c r="DG126" s="898" t="s">
        <v>182</v>
      </c>
      <c r="DH126" s="899"/>
      <c r="DI126" s="899"/>
      <c r="DJ126" s="899"/>
      <c r="DK126" s="899"/>
      <c r="DL126" s="899" t="s">
        <v>441</v>
      </c>
      <c r="DM126" s="899"/>
      <c r="DN126" s="899"/>
      <c r="DO126" s="899"/>
      <c r="DP126" s="899"/>
      <c r="DQ126" s="899" t="s">
        <v>182</v>
      </c>
      <c r="DR126" s="899"/>
      <c r="DS126" s="899"/>
      <c r="DT126" s="899"/>
      <c r="DU126" s="899"/>
      <c r="DV126" s="876" t="s">
        <v>182</v>
      </c>
      <c r="DW126" s="876"/>
      <c r="DX126" s="876"/>
      <c r="DY126" s="876"/>
      <c r="DZ126" s="877"/>
    </row>
    <row r="127" spans="1:130" s="247" customFormat="1" ht="26.25" customHeight="1" x14ac:dyDescent="0.15">
      <c r="A127" s="904"/>
      <c r="B127" s="905"/>
      <c r="C127" s="923" t="s">
        <v>481</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553</v>
      </c>
      <c r="AB127" s="862"/>
      <c r="AC127" s="862"/>
      <c r="AD127" s="862"/>
      <c r="AE127" s="863"/>
      <c r="AF127" s="864">
        <v>383</v>
      </c>
      <c r="AG127" s="862"/>
      <c r="AH127" s="862"/>
      <c r="AI127" s="862"/>
      <c r="AJ127" s="863"/>
      <c r="AK127" s="864">
        <v>166</v>
      </c>
      <c r="AL127" s="862"/>
      <c r="AM127" s="862"/>
      <c r="AN127" s="862"/>
      <c r="AO127" s="863"/>
      <c r="AP127" s="909">
        <v>0</v>
      </c>
      <c r="AQ127" s="910"/>
      <c r="AR127" s="910"/>
      <c r="AS127" s="910"/>
      <c r="AT127" s="911"/>
      <c r="AU127" s="283"/>
      <c r="AV127" s="283"/>
      <c r="AW127" s="283"/>
      <c r="AX127" s="926" t="s">
        <v>482</v>
      </c>
      <c r="AY127" s="894"/>
      <c r="AZ127" s="894"/>
      <c r="BA127" s="894"/>
      <c r="BB127" s="894"/>
      <c r="BC127" s="894"/>
      <c r="BD127" s="894"/>
      <c r="BE127" s="895"/>
      <c r="BF127" s="893" t="s">
        <v>483</v>
      </c>
      <c r="BG127" s="894"/>
      <c r="BH127" s="894"/>
      <c r="BI127" s="894"/>
      <c r="BJ127" s="894"/>
      <c r="BK127" s="894"/>
      <c r="BL127" s="895"/>
      <c r="BM127" s="893" t="s">
        <v>484</v>
      </c>
      <c r="BN127" s="894"/>
      <c r="BO127" s="894"/>
      <c r="BP127" s="894"/>
      <c r="BQ127" s="894"/>
      <c r="BR127" s="894"/>
      <c r="BS127" s="895"/>
      <c r="BT127" s="893" t="s">
        <v>485</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486</v>
      </c>
      <c r="CQ127" s="832"/>
      <c r="CR127" s="832"/>
      <c r="CS127" s="832"/>
      <c r="CT127" s="832"/>
      <c r="CU127" s="832"/>
      <c r="CV127" s="832"/>
      <c r="CW127" s="832"/>
      <c r="CX127" s="832"/>
      <c r="CY127" s="832"/>
      <c r="CZ127" s="832"/>
      <c r="DA127" s="832"/>
      <c r="DB127" s="832"/>
      <c r="DC127" s="832"/>
      <c r="DD127" s="832"/>
      <c r="DE127" s="832"/>
      <c r="DF127" s="833"/>
      <c r="DG127" s="898" t="s">
        <v>441</v>
      </c>
      <c r="DH127" s="899"/>
      <c r="DI127" s="899"/>
      <c r="DJ127" s="899"/>
      <c r="DK127" s="899"/>
      <c r="DL127" s="899" t="s">
        <v>441</v>
      </c>
      <c r="DM127" s="899"/>
      <c r="DN127" s="899"/>
      <c r="DO127" s="899"/>
      <c r="DP127" s="899"/>
      <c r="DQ127" s="899" t="s">
        <v>441</v>
      </c>
      <c r="DR127" s="899"/>
      <c r="DS127" s="899"/>
      <c r="DT127" s="899"/>
      <c r="DU127" s="899"/>
      <c r="DV127" s="876" t="s">
        <v>441</v>
      </c>
      <c r="DW127" s="876"/>
      <c r="DX127" s="876"/>
      <c r="DY127" s="876"/>
      <c r="DZ127" s="877"/>
    </row>
    <row r="128" spans="1:130" s="247" customFormat="1" ht="26.25" customHeight="1" thickBot="1" x14ac:dyDescent="0.2">
      <c r="A128" s="878" t="s">
        <v>487</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488</v>
      </c>
      <c r="X128" s="880"/>
      <c r="Y128" s="880"/>
      <c r="Z128" s="881"/>
      <c r="AA128" s="882">
        <v>68089</v>
      </c>
      <c r="AB128" s="883"/>
      <c r="AC128" s="883"/>
      <c r="AD128" s="883"/>
      <c r="AE128" s="884"/>
      <c r="AF128" s="885">
        <v>67629</v>
      </c>
      <c r="AG128" s="883"/>
      <c r="AH128" s="883"/>
      <c r="AI128" s="883"/>
      <c r="AJ128" s="884"/>
      <c r="AK128" s="885">
        <v>56677</v>
      </c>
      <c r="AL128" s="883"/>
      <c r="AM128" s="883"/>
      <c r="AN128" s="883"/>
      <c r="AO128" s="884"/>
      <c r="AP128" s="886"/>
      <c r="AQ128" s="887"/>
      <c r="AR128" s="887"/>
      <c r="AS128" s="887"/>
      <c r="AT128" s="888"/>
      <c r="AU128" s="283"/>
      <c r="AV128" s="283"/>
      <c r="AW128" s="283"/>
      <c r="AX128" s="889" t="s">
        <v>489</v>
      </c>
      <c r="AY128" s="890"/>
      <c r="AZ128" s="890"/>
      <c r="BA128" s="890"/>
      <c r="BB128" s="890"/>
      <c r="BC128" s="890"/>
      <c r="BD128" s="890"/>
      <c r="BE128" s="891"/>
      <c r="BF128" s="868" t="s">
        <v>182</v>
      </c>
      <c r="BG128" s="869"/>
      <c r="BH128" s="869"/>
      <c r="BI128" s="869"/>
      <c r="BJ128" s="869"/>
      <c r="BK128" s="869"/>
      <c r="BL128" s="892"/>
      <c r="BM128" s="868">
        <v>13.32</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490</v>
      </c>
      <c r="CQ128" s="810"/>
      <c r="CR128" s="810"/>
      <c r="CS128" s="810"/>
      <c r="CT128" s="810"/>
      <c r="CU128" s="810"/>
      <c r="CV128" s="810"/>
      <c r="CW128" s="810"/>
      <c r="CX128" s="810"/>
      <c r="CY128" s="810"/>
      <c r="CZ128" s="810"/>
      <c r="DA128" s="810"/>
      <c r="DB128" s="810"/>
      <c r="DC128" s="810"/>
      <c r="DD128" s="810"/>
      <c r="DE128" s="810"/>
      <c r="DF128" s="811"/>
      <c r="DG128" s="872" t="s">
        <v>182</v>
      </c>
      <c r="DH128" s="873"/>
      <c r="DI128" s="873"/>
      <c r="DJ128" s="873"/>
      <c r="DK128" s="873"/>
      <c r="DL128" s="873" t="s">
        <v>182</v>
      </c>
      <c r="DM128" s="873"/>
      <c r="DN128" s="873"/>
      <c r="DO128" s="873"/>
      <c r="DP128" s="873"/>
      <c r="DQ128" s="873" t="s">
        <v>182</v>
      </c>
      <c r="DR128" s="873"/>
      <c r="DS128" s="873"/>
      <c r="DT128" s="873"/>
      <c r="DU128" s="873"/>
      <c r="DV128" s="874" t="s">
        <v>441</v>
      </c>
      <c r="DW128" s="874"/>
      <c r="DX128" s="874"/>
      <c r="DY128" s="874"/>
      <c r="DZ128" s="875"/>
    </row>
    <row r="129" spans="1:131" s="247" customFormat="1" ht="26.25" customHeight="1" x14ac:dyDescent="0.15">
      <c r="A129" s="856" t="s">
        <v>105</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491</v>
      </c>
      <c r="X129" s="859"/>
      <c r="Y129" s="859"/>
      <c r="Z129" s="860"/>
      <c r="AA129" s="861">
        <v>10412754</v>
      </c>
      <c r="AB129" s="862"/>
      <c r="AC129" s="862"/>
      <c r="AD129" s="862"/>
      <c r="AE129" s="863"/>
      <c r="AF129" s="864">
        <v>10312302</v>
      </c>
      <c r="AG129" s="862"/>
      <c r="AH129" s="862"/>
      <c r="AI129" s="862"/>
      <c r="AJ129" s="863"/>
      <c r="AK129" s="864">
        <v>10110377</v>
      </c>
      <c r="AL129" s="862"/>
      <c r="AM129" s="862"/>
      <c r="AN129" s="862"/>
      <c r="AO129" s="863"/>
      <c r="AP129" s="865"/>
      <c r="AQ129" s="866"/>
      <c r="AR129" s="866"/>
      <c r="AS129" s="866"/>
      <c r="AT129" s="867"/>
      <c r="AU129" s="285"/>
      <c r="AV129" s="285"/>
      <c r="AW129" s="285"/>
      <c r="AX129" s="831" t="s">
        <v>492</v>
      </c>
      <c r="AY129" s="832"/>
      <c r="AZ129" s="832"/>
      <c r="BA129" s="832"/>
      <c r="BB129" s="832"/>
      <c r="BC129" s="832"/>
      <c r="BD129" s="832"/>
      <c r="BE129" s="833"/>
      <c r="BF129" s="851" t="s">
        <v>182</v>
      </c>
      <c r="BG129" s="852"/>
      <c r="BH129" s="852"/>
      <c r="BI129" s="852"/>
      <c r="BJ129" s="852"/>
      <c r="BK129" s="852"/>
      <c r="BL129" s="853"/>
      <c r="BM129" s="851">
        <v>18.32</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493</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494</v>
      </c>
      <c r="X130" s="859"/>
      <c r="Y130" s="859"/>
      <c r="Z130" s="860"/>
      <c r="AA130" s="861">
        <v>1759294</v>
      </c>
      <c r="AB130" s="862"/>
      <c r="AC130" s="862"/>
      <c r="AD130" s="862"/>
      <c r="AE130" s="863"/>
      <c r="AF130" s="864">
        <v>1759932</v>
      </c>
      <c r="AG130" s="862"/>
      <c r="AH130" s="862"/>
      <c r="AI130" s="862"/>
      <c r="AJ130" s="863"/>
      <c r="AK130" s="864">
        <v>1732694</v>
      </c>
      <c r="AL130" s="862"/>
      <c r="AM130" s="862"/>
      <c r="AN130" s="862"/>
      <c r="AO130" s="863"/>
      <c r="AP130" s="865"/>
      <c r="AQ130" s="866"/>
      <c r="AR130" s="866"/>
      <c r="AS130" s="866"/>
      <c r="AT130" s="867"/>
      <c r="AU130" s="285"/>
      <c r="AV130" s="285"/>
      <c r="AW130" s="285"/>
      <c r="AX130" s="831" t="s">
        <v>495</v>
      </c>
      <c r="AY130" s="832"/>
      <c r="AZ130" s="832"/>
      <c r="BA130" s="832"/>
      <c r="BB130" s="832"/>
      <c r="BC130" s="832"/>
      <c r="BD130" s="832"/>
      <c r="BE130" s="833"/>
      <c r="BF130" s="834">
        <v>10</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496</v>
      </c>
      <c r="X131" s="842"/>
      <c r="Y131" s="842"/>
      <c r="Z131" s="843"/>
      <c r="AA131" s="844">
        <v>8653460</v>
      </c>
      <c r="AB131" s="845"/>
      <c r="AC131" s="845"/>
      <c r="AD131" s="845"/>
      <c r="AE131" s="846"/>
      <c r="AF131" s="847">
        <v>8552370</v>
      </c>
      <c r="AG131" s="845"/>
      <c r="AH131" s="845"/>
      <c r="AI131" s="845"/>
      <c r="AJ131" s="846"/>
      <c r="AK131" s="847">
        <v>8377683</v>
      </c>
      <c r="AL131" s="845"/>
      <c r="AM131" s="845"/>
      <c r="AN131" s="845"/>
      <c r="AO131" s="846"/>
      <c r="AP131" s="848"/>
      <c r="AQ131" s="849"/>
      <c r="AR131" s="849"/>
      <c r="AS131" s="849"/>
      <c r="AT131" s="850"/>
      <c r="AU131" s="285"/>
      <c r="AV131" s="285"/>
      <c r="AW131" s="285"/>
      <c r="AX131" s="809" t="s">
        <v>497</v>
      </c>
      <c r="AY131" s="810"/>
      <c r="AZ131" s="810"/>
      <c r="BA131" s="810"/>
      <c r="BB131" s="810"/>
      <c r="BC131" s="810"/>
      <c r="BD131" s="810"/>
      <c r="BE131" s="811"/>
      <c r="BF131" s="812">
        <v>70.3</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498</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499</v>
      </c>
      <c r="W132" s="822"/>
      <c r="X132" s="822"/>
      <c r="Y132" s="822"/>
      <c r="Z132" s="823"/>
      <c r="AA132" s="824">
        <v>10.58717553</v>
      </c>
      <c r="AB132" s="825"/>
      <c r="AC132" s="825"/>
      <c r="AD132" s="825"/>
      <c r="AE132" s="826"/>
      <c r="AF132" s="827">
        <v>9.8019496349999997</v>
      </c>
      <c r="AG132" s="825"/>
      <c r="AH132" s="825"/>
      <c r="AI132" s="825"/>
      <c r="AJ132" s="826"/>
      <c r="AK132" s="827">
        <v>9.6187454219999999</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500</v>
      </c>
      <c r="W133" s="801"/>
      <c r="X133" s="801"/>
      <c r="Y133" s="801"/>
      <c r="Z133" s="802"/>
      <c r="AA133" s="803">
        <v>10.7</v>
      </c>
      <c r="AB133" s="804"/>
      <c r="AC133" s="804"/>
      <c r="AD133" s="804"/>
      <c r="AE133" s="805"/>
      <c r="AF133" s="803">
        <v>10.199999999999999</v>
      </c>
      <c r="AG133" s="804"/>
      <c r="AH133" s="804"/>
      <c r="AI133" s="804"/>
      <c r="AJ133" s="805"/>
      <c r="AK133" s="803">
        <v>10</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yMc5wskZF1nQ2h8JewEwNDSFxFx7DFdLAp2d99YmDxLVRS3JO8l7xY9UfYcoov44q+LTeNT4ub3os4P5giYFQA==" saltValue="ILlFu5HnOtPc12HQHXtG9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IfPbAkwKD3c6Cjh5YnF8HoMuApf/M0EO/HOTzASCq6YYg9hxFBboUS+pLgDLdvqhxFKy2BkhTyzGHpMESirIuw==" saltValue="ZhdaGPA2MpZExAA8K8GdB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n4HmXNBPNQHeUOyNJArcq96N2IasswcDPT67Mxyt3HZ5xOBmiP0pOEheKcJPPZCo+h5z5gUvaaKQ0MuVEDHew==" saltValue="dkHw8alOq4+R4aO3J0fl9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504</v>
      </c>
      <c r="AP7" s="304"/>
      <c r="AQ7" s="305" t="s">
        <v>505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506</v>
      </c>
      <c r="AQ8" s="311" t="s">
        <v>507</v>
      </c>
      <c r="AR8" s="312" t="s">
        <v>508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509</v>
      </c>
      <c r="AL9" s="1231"/>
      <c r="AM9" s="1231"/>
      <c r="AN9" s="1232"/>
      <c r="AO9" s="313">
        <v>2406376</v>
      </c>
      <c r="AP9" s="313">
        <v>89503</v>
      </c>
      <c r="AQ9" s="314">
        <v>90613</v>
      </c>
      <c r="AR9" s="315">
        <v>-1.2</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510</v>
      </c>
      <c r="AL10" s="1231"/>
      <c r="AM10" s="1231"/>
      <c r="AN10" s="1232"/>
      <c r="AO10" s="316">
        <v>79486</v>
      </c>
      <c r="AP10" s="316">
        <v>2956</v>
      </c>
      <c r="AQ10" s="317">
        <v>7525</v>
      </c>
      <c r="AR10" s="318">
        <v>-60.7</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511</v>
      </c>
      <c r="AL11" s="1231"/>
      <c r="AM11" s="1231"/>
      <c r="AN11" s="1232"/>
      <c r="AO11" s="316">
        <v>646245</v>
      </c>
      <c r="AP11" s="316">
        <v>24036</v>
      </c>
      <c r="AQ11" s="317">
        <v>9582</v>
      </c>
      <c r="AR11" s="318">
        <v>150.80000000000001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512</v>
      </c>
      <c r="AL12" s="1231"/>
      <c r="AM12" s="1231"/>
      <c r="AN12" s="1232"/>
      <c r="AO12" s="316">
        <v>100598</v>
      </c>
      <c r="AP12" s="316">
        <v>3742</v>
      </c>
      <c r="AQ12" s="317">
        <v>1356</v>
      </c>
      <c r="AR12" s="318">
        <v>176</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513</v>
      </c>
      <c r="AL13" s="1231"/>
      <c r="AM13" s="1231"/>
      <c r="AN13" s="1232"/>
      <c r="AO13" s="316" t="s">
        <v>514</v>
      </c>
      <c r="AP13" s="316" t="s">
        <v>514</v>
      </c>
      <c r="AQ13" s="317">
        <v>2</v>
      </c>
      <c r="AR13" s="318" t="s">
        <v>514</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515</v>
      </c>
      <c r="AL14" s="1231"/>
      <c r="AM14" s="1231"/>
      <c r="AN14" s="1232"/>
      <c r="AO14" s="316">
        <v>154970</v>
      </c>
      <c r="AP14" s="316">
        <v>5764</v>
      </c>
      <c r="AQ14" s="317">
        <v>4182</v>
      </c>
      <c r="AR14" s="318">
        <v>37.799999999999997</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516</v>
      </c>
      <c r="AL15" s="1231"/>
      <c r="AM15" s="1231"/>
      <c r="AN15" s="1232"/>
      <c r="AO15" s="316">
        <v>13020</v>
      </c>
      <c r="AP15" s="316">
        <v>484</v>
      </c>
      <c r="AQ15" s="317">
        <v>2331</v>
      </c>
      <c r="AR15" s="318">
        <v>-79.2</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517</v>
      </c>
      <c r="AL16" s="1234"/>
      <c r="AM16" s="1234"/>
      <c r="AN16" s="1235"/>
      <c r="AO16" s="316">
        <v>-306339</v>
      </c>
      <c r="AP16" s="316">
        <v>-11394</v>
      </c>
      <c r="AQ16" s="317">
        <v>-8270</v>
      </c>
      <c r="AR16" s="318">
        <v>37.799999999999997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185</v>
      </c>
      <c r="AL17" s="1234"/>
      <c r="AM17" s="1234"/>
      <c r="AN17" s="1235"/>
      <c r="AO17" s="316">
        <v>3094356</v>
      </c>
      <c r="AP17" s="316">
        <v>115092</v>
      </c>
      <c r="AQ17" s="317">
        <v>107322</v>
      </c>
      <c r="AR17" s="318">
        <v>7.2</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519</v>
      </c>
      <c r="AP20" s="324" t="s">
        <v>520</v>
      </c>
      <c r="AQ20" s="325" t="s">
        <v>521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522</v>
      </c>
      <c r="AL21" s="1228"/>
      <c r="AM21" s="1228"/>
      <c r="AN21" s="1229"/>
      <c r="AO21" s="328">
        <v>9.3000000000000007</v>
      </c>
      <c r="AP21" s="329">
        <v>10.18</v>
      </c>
      <c r="AQ21" s="330">
        <v>-0.88</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523</v>
      </c>
      <c r="AL22" s="1228"/>
      <c r="AM22" s="1228"/>
      <c r="AN22" s="1229"/>
      <c r="AO22" s="333">
        <v>95.8</v>
      </c>
      <c r="AP22" s="334">
        <v>97.7</v>
      </c>
      <c r="AQ22" s="335">
        <v>-1.9</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524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504</v>
      </c>
      <c r="AP30" s="304"/>
      <c r="AQ30" s="305" t="s">
        <v>505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506</v>
      </c>
      <c r="AQ31" s="311" t="s">
        <v>507</v>
      </c>
      <c r="AR31" s="312" t="s">
        <v>508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527</v>
      </c>
      <c r="AL32" s="1219"/>
      <c r="AM32" s="1219"/>
      <c r="AN32" s="1220"/>
      <c r="AO32" s="343">
        <v>1603159</v>
      </c>
      <c r="AP32" s="343">
        <v>59628</v>
      </c>
      <c r="AQ32" s="344">
        <v>67619</v>
      </c>
      <c r="AR32" s="345">
        <v>-11.8</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528</v>
      </c>
      <c r="AL33" s="1219"/>
      <c r="AM33" s="1219"/>
      <c r="AN33" s="1220"/>
      <c r="AO33" s="343" t="s">
        <v>514</v>
      </c>
      <c r="AP33" s="343" t="s">
        <v>514</v>
      </c>
      <c r="AQ33" s="344" t="s">
        <v>514</v>
      </c>
      <c r="AR33" s="345" t="s">
        <v>514</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529</v>
      </c>
      <c r="AL34" s="1219"/>
      <c r="AM34" s="1219"/>
      <c r="AN34" s="1220"/>
      <c r="AO34" s="343" t="s">
        <v>514</v>
      </c>
      <c r="AP34" s="343" t="s">
        <v>514</v>
      </c>
      <c r="AQ34" s="344">
        <v>3</v>
      </c>
      <c r="AR34" s="345" t="s">
        <v>514</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530</v>
      </c>
      <c r="AL35" s="1219"/>
      <c r="AM35" s="1219"/>
      <c r="AN35" s="1220"/>
      <c r="AO35" s="343">
        <v>774546</v>
      </c>
      <c r="AP35" s="343">
        <v>28809</v>
      </c>
      <c r="AQ35" s="344">
        <v>17835</v>
      </c>
      <c r="AR35" s="345">
        <v>61.5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531</v>
      </c>
      <c r="AL36" s="1219"/>
      <c r="AM36" s="1219"/>
      <c r="AN36" s="1220"/>
      <c r="AO36" s="343">
        <v>182020</v>
      </c>
      <c r="AP36" s="343">
        <v>6770</v>
      </c>
      <c r="AQ36" s="344">
        <v>2401</v>
      </c>
      <c r="AR36" s="345">
        <v>182</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532</v>
      </c>
      <c r="AL37" s="1219"/>
      <c r="AM37" s="1219"/>
      <c r="AN37" s="1220"/>
      <c r="AO37" s="343">
        <v>35474</v>
      </c>
      <c r="AP37" s="343">
        <v>1319</v>
      </c>
      <c r="AQ37" s="344">
        <v>732</v>
      </c>
      <c r="AR37" s="345">
        <v>80.2</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533</v>
      </c>
      <c r="AL38" s="1222"/>
      <c r="AM38" s="1222"/>
      <c r="AN38" s="1223"/>
      <c r="AO38" s="346" t="s">
        <v>514</v>
      </c>
      <c r="AP38" s="346" t="s">
        <v>514</v>
      </c>
      <c r="AQ38" s="347">
        <v>5</v>
      </c>
      <c r="AR38" s="335" t="s">
        <v>514</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534</v>
      </c>
      <c r="AL39" s="1222"/>
      <c r="AM39" s="1222"/>
      <c r="AN39" s="1223"/>
      <c r="AO39" s="343">
        <v>-56677</v>
      </c>
      <c r="AP39" s="343">
        <v>-2108</v>
      </c>
      <c r="AQ39" s="344">
        <v>-3806</v>
      </c>
      <c r="AR39" s="345">
        <v>-44.6</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535</v>
      </c>
      <c r="AL40" s="1219"/>
      <c r="AM40" s="1219"/>
      <c r="AN40" s="1220"/>
      <c r="AO40" s="343">
        <v>-1732694</v>
      </c>
      <c r="AP40" s="343">
        <v>-64446</v>
      </c>
      <c r="AQ40" s="344">
        <v>-59049</v>
      </c>
      <c r="AR40" s="345">
        <v>9.1</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297</v>
      </c>
      <c r="AL41" s="1225"/>
      <c r="AM41" s="1225"/>
      <c r="AN41" s="1226"/>
      <c r="AO41" s="343">
        <v>805828</v>
      </c>
      <c r="AP41" s="343">
        <v>29972</v>
      </c>
      <c r="AQ41" s="344">
        <v>25740</v>
      </c>
      <c r="AR41" s="345">
        <v>16.399999999999999</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504</v>
      </c>
      <c r="AN49" s="1213" t="s">
        <v>539</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540</v>
      </c>
      <c r="AO50" s="360" t="s">
        <v>541</v>
      </c>
      <c r="AP50" s="361" t="s">
        <v>542</v>
      </c>
      <c r="AQ50" s="362" t="s">
        <v>543</v>
      </c>
      <c r="AR50" s="363" t="s">
        <v>544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545</v>
      </c>
      <c r="AL51" s="356"/>
      <c r="AM51" s="364">
        <v>2441774</v>
      </c>
      <c r="AN51" s="365">
        <v>82298</v>
      </c>
      <c r="AO51" s="366">
        <v>31.3</v>
      </c>
      <c r="AP51" s="367">
        <v>85459</v>
      </c>
      <c r="AQ51" s="368">
        <v>-19.8</v>
      </c>
      <c r="AR51" s="369">
        <v>51.1</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546</v>
      </c>
      <c r="AM52" s="372">
        <v>1043781</v>
      </c>
      <c r="AN52" s="373">
        <v>35180</v>
      </c>
      <c r="AO52" s="374">
        <v>-0.3</v>
      </c>
      <c r="AP52" s="375">
        <v>44378</v>
      </c>
      <c r="AQ52" s="376">
        <v>-2.6</v>
      </c>
      <c r="AR52" s="377">
        <v>2.2999999999999998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547</v>
      </c>
      <c r="AL53" s="356"/>
      <c r="AM53" s="364">
        <v>1795261</v>
      </c>
      <c r="AN53" s="365">
        <v>61808</v>
      </c>
      <c r="AO53" s="366">
        <v>-24.9</v>
      </c>
      <c r="AP53" s="367">
        <v>83280</v>
      </c>
      <c r="AQ53" s="368">
        <v>-2.5</v>
      </c>
      <c r="AR53" s="369">
        <v>-22.4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546</v>
      </c>
      <c r="AM54" s="372">
        <v>714341</v>
      </c>
      <c r="AN54" s="373">
        <v>24593</v>
      </c>
      <c r="AO54" s="374">
        <v>-30.1</v>
      </c>
      <c r="AP54" s="375">
        <v>43123</v>
      </c>
      <c r="AQ54" s="376">
        <v>-2.8</v>
      </c>
      <c r="AR54" s="377">
        <v>-27.3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548</v>
      </c>
      <c r="AL55" s="356"/>
      <c r="AM55" s="364">
        <v>2242233</v>
      </c>
      <c r="AN55" s="365">
        <v>78932</v>
      </c>
      <c r="AO55" s="366">
        <v>27.7</v>
      </c>
      <c r="AP55" s="367">
        <v>88968</v>
      </c>
      <c r="AQ55" s="368">
        <v>6.8</v>
      </c>
      <c r="AR55" s="369">
        <v>20.9</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546</v>
      </c>
      <c r="AM56" s="372">
        <v>791255</v>
      </c>
      <c r="AN56" s="373">
        <v>27854</v>
      </c>
      <c r="AO56" s="374">
        <v>13.3</v>
      </c>
      <c r="AP56" s="375">
        <v>45482</v>
      </c>
      <c r="AQ56" s="376">
        <v>5.5</v>
      </c>
      <c r="AR56" s="377">
        <v>7.8</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549</v>
      </c>
      <c r="AL57" s="356"/>
      <c r="AM57" s="364">
        <v>1428981</v>
      </c>
      <c r="AN57" s="365">
        <v>51726</v>
      </c>
      <c r="AO57" s="366">
        <v>-34.5</v>
      </c>
      <c r="AP57" s="367">
        <v>85173</v>
      </c>
      <c r="AQ57" s="368">
        <v>-4.3</v>
      </c>
      <c r="AR57" s="369">
        <v>-30.2</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546</v>
      </c>
      <c r="AM58" s="372">
        <v>568867</v>
      </c>
      <c r="AN58" s="373">
        <v>20592</v>
      </c>
      <c r="AO58" s="374">
        <v>-26.1</v>
      </c>
      <c r="AP58" s="375">
        <v>43913</v>
      </c>
      <c r="AQ58" s="376">
        <v>-3.4</v>
      </c>
      <c r="AR58" s="377">
        <v>-22.7</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550</v>
      </c>
      <c r="AL59" s="356"/>
      <c r="AM59" s="364">
        <v>765486</v>
      </c>
      <c r="AN59" s="365">
        <v>28472</v>
      </c>
      <c r="AO59" s="366">
        <v>-45</v>
      </c>
      <c r="AP59" s="367">
        <v>94081</v>
      </c>
      <c r="AQ59" s="368">
        <v>10.5</v>
      </c>
      <c r="AR59" s="369">
        <v>-55.5</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546</v>
      </c>
      <c r="AM60" s="372">
        <v>459806</v>
      </c>
      <c r="AN60" s="373">
        <v>17102</v>
      </c>
      <c r="AO60" s="374">
        <v>-16.899999999999999</v>
      </c>
      <c r="AP60" s="375">
        <v>48949</v>
      </c>
      <c r="AQ60" s="376">
        <v>11.5</v>
      </c>
      <c r="AR60" s="377">
        <v>-28.4</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551</v>
      </c>
      <c r="AL61" s="378"/>
      <c r="AM61" s="379">
        <v>1734747</v>
      </c>
      <c r="AN61" s="380">
        <v>60647</v>
      </c>
      <c r="AO61" s="381">
        <v>-9.1</v>
      </c>
      <c r="AP61" s="382">
        <v>87392</v>
      </c>
      <c r="AQ61" s="383">
        <v>-1.9</v>
      </c>
      <c r="AR61" s="369">
        <v>-7.2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546</v>
      </c>
      <c r="AM62" s="372">
        <v>715610</v>
      </c>
      <c r="AN62" s="373">
        <v>25064</v>
      </c>
      <c r="AO62" s="374">
        <v>-12</v>
      </c>
      <c r="AP62" s="375">
        <v>45169</v>
      </c>
      <c r="AQ62" s="376">
        <v>1.6</v>
      </c>
      <c r="AR62" s="377">
        <v>-13.6</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nhVC1NOM8phxzYTpv1800MWEcLWRIrQSVjhy8Ywfjl9ZMMAQYHjdcoeOHJtM6qI9vAUo+krXk41v6yVR1pkzMg==" saltValue="14tNdMtYjmPi2ex+PL832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553</v>
      </c>
    </row>
    <row r="120" spans="125:125" ht="13.5" hidden="1" customHeight="1" x14ac:dyDescent="0.15"/>
    <row r="121" spans="125:125" ht="13.5" hidden="1" customHeight="1" x14ac:dyDescent="0.15">
      <c r="DU121" s="291"/>
    </row>
  </sheetData>
  <sheetProtection algorithmName="SHA-512" hashValue="eWxds4SFs1imE9NotrunWEPrUKPgMzoCYYsY3wLItik7WPSbSKwNxwZhzmXV4WUMRPTQMuY8m94fX3rLIZcl9Q==" saltValue="tM98Phv3cEXTQsxOm3kQ9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554</v>
      </c>
    </row>
  </sheetData>
  <sheetProtection algorithmName="SHA-512" hashValue="6mIXhQUkcYR8UYvzMXEQM596p0SkEv7BBGPsSYbXKVb6Z0xZQ62vykOUisgj9QdGMnnq4vtDoZ05q4yLj9qfaw==" saltValue="4OFfOQAtPNmoTlb/yFSMe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236" t="s">
        <v>3</v>
      </c>
      <c r="D47" s="1236"/>
      <c r="E47" s="1237"/>
      <c r="F47" s="11">
        <v>9.3699999999999992</v>
      </c>
      <c r="G47" s="12">
        <v>8.3800000000000008</v>
      </c>
      <c r="H47" s="12">
        <v>8.06</v>
      </c>
      <c r="I47" s="12">
        <v>9.64</v>
      </c>
      <c r="J47" s="13">
        <v>13.31</v>
      </c>
    </row>
    <row r="48" spans="2:10" ht="57.75" customHeight="1" x14ac:dyDescent="0.15">
      <c r="B48" s="14"/>
      <c r="C48" s="1238" t="s">
        <v>4</v>
      </c>
      <c r="D48" s="1238"/>
      <c r="E48" s="1239"/>
      <c r="F48" s="15">
        <v>3.22</v>
      </c>
      <c r="G48" s="16">
        <v>2.59</v>
      </c>
      <c r="H48" s="16">
        <v>2.58</v>
      </c>
      <c r="I48" s="16">
        <v>3.28</v>
      </c>
      <c r="J48" s="17">
        <v>3.87</v>
      </c>
    </row>
    <row r="49" spans="2:10" ht="57.75" customHeight="1" thickBot="1" x14ac:dyDescent="0.2">
      <c r="B49" s="18"/>
      <c r="C49" s="1240" t="s">
        <v>5</v>
      </c>
      <c r="D49" s="1240"/>
      <c r="E49" s="1241"/>
      <c r="F49" s="19" t="s">
        <v>560</v>
      </c>
      <c r="G49" s="20" t="s">
        <v>561</v>
      </c>
      <c r="H49" s="20" t="s">
        <v>562</v>
      </c>
      <c r="I49" s="20">
        <v>0.74</v>
      </c>
      <c r="J49" s="21">
        <v>2.3199999999999998</v>
      </c>
    </row>
    <row r="50" spans="2:10" ht="13.5" customHeight="1" x14ac:dyDescent="0.15"/>
  </sheetData>
  <sheetProtection algorithmName="SHA-512" hashValue="/bDrXzn0VXDQBu2/qXKMY7G7FRO1lUQ/DsZotrcA9zhjQm5I10dKBUxC+/N/JVEdJlEgtGvtASCAPcDXJPp2sQ==" saltValue="qZbJvnon4HvSigvEEJRYK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2021-10-08T01:36:46Z</cp:lastPrinted>
  <dcterms:created xsi:type="dcterms:W3CDTF">2021-02-05T01:08:32Z</dcterms:created>
  <dcterms:modified xsi:type="dcterms:W3CDTF">2021-11-04T23:37:24Z</dcterms:modified>
  <cp:category/>
</cp:coreProperties>
</file>