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92.168.20.250\経理\古仲 虎魅\経営比較分析表の分析等について（依頼）\（上水道）【経営比較分析表】2019_052060_46_010\"/>
    </mc:Choice>
  </mc:AlternateContent>
  <workbookProtection workbookAlgorithmName="SHA-512" workbookHashValue="P+WwoPdBHeMNEPlNeK/fqIrtBPou7euG7Xt96PGQYAFjuq0bjL9MJ54Zu2EDlGmxDDO5fZrq8H7KoyJ06CWdDg==" workbookSaltValue="JuSbc7IMe24c1og6nUsMgA==" workbookSpinCount="100000" lockStructure="1"/>
  <bookViews>
    <workbookView xWindow="0" yWindow="0" windowWidth="14370" windowHeight="120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<sst xmlns="http://schemas.openxmlformats.org/spreadsheetml/2006/main" count="228" uniqueCount="115">
  <si>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</si>
  <si>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</si>
  <si>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</si>
  <si>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</si>
  <si>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</si>
  <si>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</si>
  <si>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</si>
  <si>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</si>
  <si>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</si>
  <si>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</si>
  <si>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</si>
  <si>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</si>
  <si>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</si>
  <si>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</si>
  <si>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</si>
  <si>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</si>
  <si>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</si>
  <si>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</si>
  <si>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</si>
  <si>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</si>
  <si>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</si>
  <si>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</si>
  <si>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</si>
  <si>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</si>
  <si>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</si>
  <si>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</si>
  <si>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</si>
  <si>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</si>
  <si>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</si>
  <si>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</si>
  <si>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</si>
  <si>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</si>
  <si>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</si>
  <si>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</si>
  <si>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</si>
  <si>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</si>
  <si>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</si>
  <si>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</si>
  <si>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</si>
  <si>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</si>
  <si>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</si>
  <si>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</si>
  <si>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</si>
  <si>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</si>
  <si>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</si>
  <si>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</si>
  <si>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</si>
  <si>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</si>
  <si>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</si>
  <si>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</si>
  <si>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</si>
  <si>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</si>
  <si>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</si>
  <si>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</si>
  <si>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</si>
  <si>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</si>
  <si>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</si>
  <si>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</si>
  <si>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</si>
  <si>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</si>
  <si>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</si>
  <si>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</si>
  <si>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</si>
  <si>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</si>
  <si>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</si>
  <si>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</si>
  <si>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</si>
  <si>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</si>
  <si>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</si>
  <si>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</si>
  <si>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</si>
  <si>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</si>
  <si>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</si>
  <si>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</si>
  <si>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</si>
  <si>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</si>
  <si>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</si>
  <si>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</si>
  <si>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</si>
  <si>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</si>
  <si>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</si>
  <si>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</si>
  <si>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</si>
  <si>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</si>
  <si>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</si>
  <si>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</si>
  <si>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</si>
  <si>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</si>
  <si>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</si>
  <si>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</si>
  <si>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</si>
  <si>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</si>
  <si>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</si>
  <si>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</si>
  <si>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</si>
  <si>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</si>
  <si>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</si>
  <si>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</si>
  <si>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</si>
  <si>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</si>
  <si>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</si>
  <si>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</si>
  <si>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</si>
  <si>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</si>
  <si>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</si>
  <si>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</si>
  <si>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</si>
  <si>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</si>
  <si>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</si>
  <si>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</si>
  <si>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</si>
  <si>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</si>
  <si>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経常収支比率は、類似団体と比較すると低いものの、100％を上回った数値で推移しており、経営は良好といえる。しかし、人口減により水需要は減少傾向であることから、経費の削減に努め経営の安定を図る必要がある。　　　　　　　　　　　　　　　　　　　　 ○流動比率は100％を上回って推移している。このことから短期的な支払能力は有していると判断できる。　　　　　　　　　　　　　　　　　　　　　　○企業債残高対給水収益比率は、類似団体と同じような状況といえる。今後の借入については、長期事業計画と財政状況を精査し計画的な活用に努める。　　　　　　　　　　　　　　　　　　○料金回収率は100％を下回る数値で推移している。また類似団体と比較しても低い状況となっている。今後も給水収益は減少が見込まれ料金回収率は更に下がることが想定されるため、費用の削減に努め経営の改善を図る必要がある。　　　　　　　　　　　　　　　　　　　　　　　　　　　　　　　　　○施設利用率は類似団体に比べ高い利用率で推移している。このことから適正な施設規模といえる。
○有収率は類似団体平均値と比較して低い数値となっている。漏水調査や老朽管更新等により有収水量を増やし有収率の向上に努めていく。</t>
    <rPh sb="433" eb="434">
      <t>クラ</t>
    </rPh>
    <rPh sb="480" eb="482">
      <t>ヒカク</t>
    </rPh>
    <rPh sb="484" eb="485">
      <t>ヒク</t>
    </rPh>
    <phoneticPr fontId="4"/>
  </si>
  <si>
    <t xml:space="preserve"> 有形固定資産減価償却率と管路経年化率は、類似団体と同様に上昇傾向にあるため、管路の老朽化も進んでいると捉えている。漏水などによる効率性の低下を防ぐため老朽管の更新は必要ではあるが、財源の確保が課題である。資産管理により全体を把握し更新の重要度の高い施設の洗い出しを行い計画に基づいて事業を進めていく。</t>
    <phoneticPr fontId="4"/>
  </si>
  <si>
    <t>　経営の健全性・効率性の数値から、経営は概ね安定した状況を維持しているといえる。しかし、人口減に伴う給水収益の減少により、経営は厳しくなるものと考えられる。
また、資産の老朽化の状況から、施設整備や経年管の更新事業は計画的に実施していかなければならない状況にある。　　　　　　　　　　　　　　　　　　　このように厳しい財政運営が予測される中で、生活に必要不可欠な水を将来にわたり安定供給していくため、経費の削減や補助事業の活用等による財源確保に努めるほか長期財政計画の見直し等により安定した経営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</si>
</sst>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0.47</c:v>
                </c:pt>
                <c:pt idx="1">
                  <c:v>0.77</c:v>
                </c:pt>
                <c:pt idx="2">
                  <c:v>0.61</c:v>
                </c:pt>
                <c:pt idx="3">
                  <c:v>0.45</c:v>
                </c:pt>
                <c:pt idx="4">
                  <c:v>0.26</c:v>
                </c:pt>
              </c:numCache>
            </c:numRef>
          </c:val>
          <c:extLst>
            <c:ext xmlns:c16="http://schemas.microsoft.com/office/drawing/2014/chart" uri="{C3380CC4-5D6E-409C-BE32-E72D297353CC}">
              <c16:uniqueId val="{00000000-3AED-4473-B6CF-A4AF206A5D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3AED-4473-B6CF-A4AF206A5D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105.97</c:v>
                </c:pt>
                <c:pt idx="1">
                  <c:v>105.77</c:v>
                </c:pt>
                <c:pt idx="2">
                  <c:v>103.08</c:v>
                </c:pt>
                <c:pt idx="3">
                  <c:v>100.97</c:v>
                </c:pt>
                <c:pt idx="4">
                  <c:v>100.05</c:v>
                </c:pt>
              </c:numCache>
            </c:numRef>
          </c:val>
          <c:extLst>
            <c:ext xmlns:c16="http://schemas.microsoft.com/office/drawing/2014/chart" uri="{C3380CC4-5D6E-409C-BE32-E72D297353CC}">
              <c16:uniqueId val="{00000000-9441-41B0-AD66-E328695630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9441-41B0-AD66-E328695630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40.520000000000003</c:v>
                </c:pt>
                <c:pt idx="1">
                  <c:v>42.47</c:v>
                </c:pt>
                <c:pt idx="2">
                  <c:v>44.12</c:v>
                </c:pt>
                <c:pt idx="3">
                  <c:v>45.81</c:v>
                </c:pt>
                <c:pt idx="4">
                  <c:v>47.28</c:v>
                </c:pt>
              </c:numCache>
            </c:numRef>
          </c:val>
          <c:extLst>
            <c:ext xmlns:c16="http://schemas.microsoft.com/office/drawing/2014/chart" uri="{C3380CC4-5D6E-409C-BE32-E72D297353CC}">
              <c16:uniqueId val="{00000000-46F7-4B53-ACB5-0932F6E5BA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6F7-4B53-ACB5-0932F6E5BA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11.62</c:v>
                </c:pt>
                <c:pt idx="1">
                  <c:v>9.25</c:v>
                </c:pt>
                <c:pt idx="2">
                  <c:v>10.47</c:v>
                </c:pt>
                <c:pt idx="3">
                  <c:v>10.46</c:v>
                </c:pt>
                <c:pt idx="4">
                  <c:v>12.65</c:v>
                </c:pt>
              </c:numCache>
            </c:numRef>
          </c:val>
          <c:extLst>
            <c:ext xmlns:c16="http://schemas.microsoft.com/office/drawing/2014/chart" uri="{C3380CC4-5D6E-409C-BE32-E72D297353CC}">
              <c16:uniqueId val="{00000000-25F9-4C00-98B8-CDC576705F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25F9-4C00-98B8-CDC576705F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06-4EF3-A32E-341B772EEB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DE06-4EF3-A32E-341B772EEB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178.3</c:v>
                </c:pt>
                <c:pt idx="1">
                  <c:v>194.04</c:v>
                </c:pt>
                <c:pt idx="2">
                  <c:v>193.47</c:v>
                </c:pt>
                <c:pt idx="3">
                  <c:v>196.18</c:v>
                </c:pt>
                <c:pt idx="4">
                  <c:v>188.72</c:v>
                </c:pt>
              </c:numCache>
            </c:numRef>
          </c:val>
          <c:extLst>
            <c:ext xmlns:c16="http://schemas.microsoft.com/office/drawing/2014/chart" uri="{C3380CC4-5D6E-409C-BE32-E72D297353CC}">
              <c16:uniqueId val="{00000000-F2D3-411D-B38C-4CF63FC013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F2D3-411D-B38C-4CF63FC013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498.6</c:v>
                </c:pt>
                <c:pt idx="1">
                  <c:v>473.21</c:v>
                </c:pt>
                <c:pt idx="2">
                  <c:v>441.94</c:v>
                </c:pt>
                <c:pt idx="3">
                  <c:v>428.82</c:v>
                </c:pt>
                <c:pt idx="4">
                  <c:v>412.14</c:v>
                </c:pt>
              </c:numCache>
            </c:numRef>
          </c:val>
          <c:extLst>
            <c:ext xmlns:c16="http://schemas.microsoft.com/office/drawing/2014/chart" uri="{C3380CC4-5D6E-409C-BE32-E72D297353CC}">
              <c16:uniqueId val="{00000000-EF94-49EC-92D6-80A57CF28F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EF94-49EC-92D6-80A57CF28F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96.55</c:v>
                </c:pt>
                <c:pt idx="1">
                  <c:v>96.69</c:v>
                </c:pt>
                <c:pt idx="2">
                  <c:v>98.85</c:v>
                </c:pt>
                <c:pt idx="3">
                  <c:v>97.74</c:v>
                </c:pt>
                <c:pt idx="4">
                  <c:v>97.02</c:v>
                </c:pt>
              </c:numCache>
            </c:numRef>
          </c:val>
          <c:extLst>
            <c:ext xmlns:c16="http://schemas.microsoft.com/office/drawing/2014/chart" uri="{C3380CC4-5D6E-409C-BE32-E72D297353CC}">
              <c16:uniqueId val="{00000000-5170-4283-8B80-4C191E5DDA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5170-4283-8B80-4C191E5DDA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180.46</c:v>
                </c:pt>
                <c:pt idx="1">
                  <c:v>180.72</c:v>
                </c:pt>
                <c:pt idx="2">
                  <c:v>177.57</c:v>
                </c:pt>
                <c:pt idx="3">
                  <c:v>179.91</c:v>
                </c:pt>
                <c:pt idx="4">
                  <c:v>181.49</c:v>
                </c:pt>
              </c:numCache>
            </c:numRef>
          </c:val>
          <c:extLst>
            <c:ext xmlns:c16="http://schemas.microsoft.com/office/drawing/2014/chart" uri="{C3380CC4-5D6E-409C-BE32-E72D297353CC}">
              <c16:uniqueId val="{00000000-4F94-4032-86CA-22D1971FED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4F94-4032-86CA-22D1971FED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65.73</c:v>
                </c:pt>
                <c:pt idx="1">
                  <c:v>64.150000000000006</c:v>
                </c:pt>
                <c:pt idx="2">
                  <c:v>64.98</c:v>
                </c:pt>
                <c:pt idx="3">
                  <c:v>65.319999999999993</c:v>
                </c:pt>
                <c:pt idx="4">
                  <c:v>63.91</c:v>
                </c:pt>
              </c:numCache>
            </c:numRef>
          </c:val>
          <c:extLst>
            <c:ext xmlns:c16="http://schemas.microsoft.com/office/drawing/2014/chart" uri="{C3380CC4-5D6E-409C-BE32-E72D297353CC}">
              <c16:uniqueId val="{00000000-7F38-47F7-979A-0602ABE813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7F38-47F7-979A-0602ABE813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81.290000000000006</c:v>
                </c:pt>
                <c:pt idx="1">
                  <c:v>82.38</c:v>
                </c:pt>
                <c:pt idx="2">
                  <c:v>81.03</c:v>
                </c:pt>
                <c:pt idx="3">
                  <c:v>77.94</c:v>
                </c:pt>
                <c:pt idx="4">
                  <c:v>77.930000000000007</c:v>
                </c:pt>
              </c:numCache>
            </c:numRef>
          </c:val>
          <c:extLst>
            <c:ext xmlns:c16="http://schemas.microsoft.com/office/drawing/2014/chart" uri="{C3380CC4-5D6E-409C-BE32-E72D297353CC}">
              <c16:uniqueId val="{00000000-8DBD-4148-BC43-F323CF3188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8DBD-4148-BC43-F323CF3188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秋田県　男鹿市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26886</v>
      </c>
      <c r="AM8" s="71"/>
      <c r="AN8" s="71"/>
      <c r="AO8" s="71"/>
      <c r="AP8" s="71"/>
      <c r="AQ8" s="71"/>
      <c r="AR8" s="71"/>
      <c r="AS8" s="71"/>
      <c r="AT8" s="67">
        <f>データ!$S$6</f>
        <v>241.09</v>
      </c>
      <c r="AU8" s="68"/>
      <c r="AV8" s="68"/>
      <c r="AW8" s="68"/>
      <c r="AX8" s="68"/>
      <c r="AY8" s="68"/>
      <c r="AZ8" s="68"/>
      <c r="BA8" s="68"/>
      <c r="BB8" s="70">
        <f>データ!$T$6</f>
        <v>111.52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68.819999999999993</v>
      </c>
      <c r="J10" s="68"/>
      <c r="K10" s="68"/>
      <c r="L10" s="68"/>
      <c r="M10" s="68"/>
      <c r="N10" s="68"/>
      <c r="O10" s="69"/>
      <c r="P10" s="70">
        <f>データ!$P$6</f>
        <v>97.95</v>
      </c>
      <c r="Q10" s="70"/>
      <c r="R10" s="70"/>
      <c r="S10" s="70"/>
      <c r="T10" s="70"/>
      <c r="U10" s="70"/>
      <c r="V10" s="70"/>
      <c r="W10" s="71">
        <f>データ!$Q$6</f>
        <v>3069</v>
      </c>
      <c r="X10" s="71"/>
      <c r="Y10" s="71"/>
      <c r="Z10" s="71"/>
      <c r="AA10" s="71"/>
      <c r="AB10" s="71"/>
      <c r="AC10" s="71"/>
      <c r="AD10" s="2"/>
      <c r="AE10" s="2"/>
      <c r="AF10" s="2"/>
      <c r="AG10" s="2"/>
      <c r="AH10" s="4"/>
      <c r="AI10" s="4"/>
      <c r="AJ10" s="4"/>
      <c r="AK10" s="4"/>
      <c r="AL10" s="71">
        <f>データ!$U$6</f>
        <v>26048</v>
      </c>
      <c r="AM10" s="71"/>
      <c r="AN10" s="71"/>
      <c r="AO10" s="71"/>
      <c r="AP10" s="71"/>
      <c r="AQ10" s="71"/>
      <c r="AR10" s="71"/>
      <c r="AS10" s="71"/>
      <c r="AT10" s="67">
        <f>データ!$V$6</f>
        <v>84.94</v>
      </c>
      <c r="AU10" s="68"/>
      <c r="AV10" s="68"/>
      <c r="AW10" s="68"/>
      <c r="AX10" s="68"/>
      <c r="AY10" s="68"/>
      <c r="AZ10" s="68"/>
      <c r="BA10" s="68"/>
      <c r="BB10" s="70">
        <f>データ!$W$6</f>
        <v>306.66000000000003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H1afKMalTha8or3J6wBBbcrUA1AonQa3VTcPb7J1+yk6drWQKDfQlIXkpqb41tOJzbVhQASclTSTH+TwS87eg==" saltValue="eGKZFRyZfBZIueb80t9/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52060</v>
      </c>
      <c r="D6" s="34">
        <f t="shared" si="3"/>
        <v>46</v>
      </c>
      <c r="E6" s="34">
        <f t="shared" si="3"/>
        <v>1</v>
      </c>
      <c r="F6" s="34">
        <f t="shared" si="3"/>
        <v>0</v>
      </c>
      <c r="G6" s="34">
        <f t="shared" si="3"/>
        <v>1</v>
      </c>
      <c r="H6" s="34" t="str">
        <f t="shared" si="3"/>
        <v>秋田県　男鹿市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68.819999999999993</v>
      </c>
      <c r="P6" s="35">
        <f t="shared" si="3"/>
        <v>97.95</v>
      </c>
      <c r="Q6" s="35">
        <f t="shared" si="3"/>
        <v>3069</v>
      </c>
      <c r="R6" s="35">
        <f t="shared" si="3"/>
        <v>26886</v>
      </c>
      <c r="S6" s="35">
        <f t="shared" si="3"/>
        <v>241.09</v>
      </c>
      <c r="T6" s="35">
        <f t="shared" si="3"/>
        <v>111.52</v>
      </c>
      <c r="U6" s="35">
        <f t="shared" si="3"/>
        <v>26048</v>
      </c>
      <c r="V6" s="35">
        <f t="shared" si="3"/>
        <v>84.94</v>
      </c>
      <c r="W6" s="35">
        <f t="shared" si="3"/>
        <v>306.66000000000003</v>
      </c>
      <c r="X6" s="36">
        <f>IF(X7="",NA(),X7)</f>
        <v>105.97</v>
      </c>
      <c r="Y6" s="36">
        <f t="shared" ref="Y6:AG6" si="4">IF(Y7="",NA(),Y7)</f>
        <v>105.77</v>
      </c>
      <c r="Z6" s="36">
        <f t="shared" si="4"/>
        <v>103.08</v>
      </c>
      <c r="AA6" s="36">
        <f t="shared" si="4"/>
        <v>100.97</v>
      </c>
      <c r="AB6" s="36">
        <f t="shared" si="4"/>
        <v>100.05</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178.3</v>
      </c>
      <c r="AU6" s="36">
        <f t="shared" ref="AU6:BC6" si="6">IF(AU7="",NA(),AU7)</f>
        <v>194.04</v>
      </c>
      <c r="AV6" s="36">
        <f t="shared" si="6"/>
        <v>193.47</v>
      </c>
      <c r="AW6" s="36">
        <f t="shared" si="6"/>
        <v>196.18</v>
      </c>
      <c r="AX6" s="36">
        <f t="shared" si="6"/>
        <v>188.72</v>
      </c>
      <c r="AY6" s="36">
        <f t="shared" si="6"/>
        <v>391.54</v>
      </c>
      <c r="AZ6" s="36">
        <f t="shared" si="6"/>
        <v>384.34</v>
      </c>
      <c r="BA6" s="36">
        <f t="shared" si="6"/>
        <v>359.47</v>
      </c>
      <c r="BB6" s="36">
        <f t="shared" si="6"/>
        <v>369.69</v>
      </c>
      <c r="BC6" s="36">
        <f t="shared" si="6"/>
        <v>379.08</v>
      </c>
      <c r="BD6" s="35" t="str">
        <f>IF(BD7="","",IF(BD7="-","【-】","【"&amp;SUBSTITUTE(TEXT(BD7,"#,##0.00"),"-","△")&amp;"】"))</f>
        <v>【264.97】</v>
      </c>
      <c r="BE6" s="36">
        <f>IF(BE7="",NA(),BE7)</f>
        <v>498.6</v>
      </c>
      <c r="BF6" s="36">
        <f t="shared" ref="BF6:BN6" si="7">IF(BF7="",NA(),BF7)</f>
        <v>473.21</v>
      </c>
      <c r="BG6" s="36">
        <f t="shared" si="7"/>
        <v>441.94</v>
      </c>
      <c r="BH6" s="36">
        <f t="shared" si="7"/>
        <v>428.82</v>
      </c>
      <c r="BI6" s="36">
        <f t="shared" si="7"/>
        <v>412.14</v>
      </c>
      <c r="BJ6" s="36">
        <f t="shared" si="7"/>
        <v>386.97</v>
      </c>
      <c r="BK6" s="36">
        <f t="shared" si="7"/>
        <v>380.58</v>
      </c>
      <c r="BL6" s="36">
        <f t="shared" si="7"/>
        <v>401.79</v>
      </c>
      <c r="BM6" s="36">
        <f t="shared" si="7"/>
        <v>402.99</v>
      </c>
      <c r="BN6" s="36">
        <f t="shared" si="7"/>
        <v>398.98</v>
      </c>
      <c r="BO6" s="35" t="str">
        <f>IF(BO7="","",IF(BO7="-","【-】","【"&amp;SUBSTITUTE(TEXT(BO7,"#,##0.00"),"-","△")&amp;"】"))</f>
        <v>【266.61】</v>
      </c>
      <c r="BP6" s="36">
        <f>IF(BP7="",NA(),BP7)</f>
        <v>96.55</v>
      </c>
      <c r="BQ6" s="36">
        <f t="shared" ref="BQ6:BY6" si="8">IF(BQ7="",NA(),BQ7)</f>
        <v>96.69</v>
      </c>
      <c r="BR6" s="36">
        <f t="shared" si="8"/>
        <v>98.85</v>
      </c>
      <c r="BS6" s="36">
        <f t="shared" si="8"/>
        <v>97.74</v>
      </c>
      <c r="BT6" s="36">
        <f t="shared" si="8"/>
        <v>97.02</v>
      </c>
      <c r="BU6" s="36">
        <f t="shared" si="8"/>
        <v>101.72</v>
      </c>
      <c r="BV6" s="36">
        <f t="shared" si="8"/>
        <v>102.38</v>
      </c>
      <c r="BW6" s="36">
        <f t="shared" si="8"/>
        <v>100.12</v>
      </c>
      <c r="BX6" s="36">
        <f t="shared" si="8"/>
        <v>98.66</v>
      </c>
      <c r="BY6" s="36">
        <f t="shared" si="8"/>
        <v>98.64</v>
      </c>
      <c r="BZ6" s="35" t="str">
        <f>IF(BZ7="","",IF(BZ7="-","【-】","【"&amp;SUBSTITUTE(TEXT(BZ7,"#,##0.00"),"-","△")&amp;"】"))</f>
        <v>【103.24】</v>
      </c>
      <c r="CA6" s="36">
        <f>IF(CA7="",NA(),CA7)</f>
        <v>180.46</v>
      </c>
      <c r="CB6" s="36">
        <f t="shared" ref="CB6:CJ6" si="9">IF(CB7="",NA(),CB7)</f>
        <v>180.72</v>
      </c>
      <c r="CC6" s="36">
        <f t="shared" si="9"/>
        <v>177.57</v>
      </c>
      <c r="CD6" s="36">
        <f t="shared" si="9"/>
        <v>179.91</v>
      </c>
      <c r="CE6" s="36">
        <f t="shared" si="9"/>
        <v>181.49</v>
      </c>
      <c r="CF6" s="36">
        <f t="shared" si="9"/>
        <v>168.2</v>
      </c>
      <c r="CG6" s="36">
        <f t="shared" si="9"/>
        <v>168.67</v>
      </c>
      <c r="CH6" s="36">
        <f t="shared" si="9"/>
        <v>174.97</v>
      </c>
      <c r="CI6" s="36">
        <f t="shared" si="9"/>
        <v>178.59</v>
      </c>
      <c r="CJ6" s="36">
        <f t="shared" si="9"/>
        <v>178.92</v>
      </c>
      <c r="CK6" s="35" t="str">
        <f>IF(CK7="","",IF(CK7="-","【-】","【"&amp;SUBSTITUTE(TEXT(CK7,"#,##0.00"),"-","△")&amp;"】"))</f>
        <v>【168.38】</v>
      </c>
      <c r="CL6" s="36">
        <f>IF(CL7="",NA(),CL7)</f>
        <v>65.73</v>
      </c>
      <c r="CM6" s="36">
        <f t="shared" ref="CM6:CU6" si="10">IF(CM7="",NA(),CM7)</f>
        <v>64.150000000000006</v>
      </c>
      <c r="CN6" s="36">
        <f t="shared" si="10"/>
        <v>64.98</v>
      </c>
      <c r="CO6" s="36">
        <f t="shared" si="10"/>
        <v>65.319999999999993</v>
      </c>
      <c r="CP6" s="36">
        <f t="shared" si="10"/>
        <v>63.91</v>
      </c>
      <c r="CQ6" s="36">
        <f t="shared" si="10"/>
        <v>54.77</v>
      </c>
      <c r="CR6" s="36">
        <f t="shared" si="10"/>
        <v>54.92</v>
      </c>
      <c r="CS6" s="36">
        <f t="shared" si="10"/>
        <v>55.63</v>
      </c>
      <c r="CT6" s="36">
        <f t="shared" si="10"/>
        <v>55.03</v>
      </c>
      <c r="CU6" s="36">
        <f t="shared" si="10"/>
        <v>55.14</v>
      </c>
      <c r="CV6" s="35" t="str">
        <f>IF(CV7="","",IF(CV7="-","【-】","【"&amp;SUBSTITUTE(TEXT(CV7,"#,##0.00"),"-","△")&amp;"】"))</f>
        <v>【60.00】</v>
      </c>
      <c r="CW6" s="36">
        <f>IF(CW7="",NA(),CW7)</f>
        <v>81.290000000000006</v>
      </c>
      <c r="CX6" s="36">
        <f t="shared" ref="CX6:DF6" si="11">IF(CX7="",NA(),CX7)</f>
        <v>82.38</v>
      </c>
      <c r="CY6" s="36">
        <f t="shared" si="11"/>
        <v>81.03</v>
      </c>
      <c r="CZ6" s="36">
        <f t="shared" si="11"/>
        <v>77.94</v>
      </c>
      <c r="DA6" s="36">
        <f t="shared" si="11"/>
        <v>77.930000000000007</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40.520000000000003</v>
      </c>
      <c r="DI6" s="36">
        <f t="shared" ref="DI6:DQ6" si="12">IF(DI7="",NA(),DI7)</f>
        <v>42.47</v>
      </c>
      <c r="DJ6" s="36">
        <f t="shared" si="12"/>
        <v>44.12</v>
      </c>
      <c r="DK6" s="36">
        <f t="shared" si="12"/>
        <v>45.81</v>
      </c>
      <c r="DL6" s="36">
        <f t="shared" si="12"/>
        <v>47.28</v>
      </c>
      <c r="DM6" s="36">
        <f t="shared" si="12"/>
        <v>47.46</v>
      </c>
      <c r="DN6" s="36">
        <f t="shared" si="12"/>
        <v>48.49</v>
      </c>
      <c r="DO6" s="36">
        <f t="shared" si="12"/>
        <v>48.05</v>
      </c>
      <c r="DP6" s="36">
        <f t="shared" si="12"/>
        <v>48.87</v>
      </c>
      <c r="DQ6" s="36">
        <f t="shared" si="12"/>
        <v>49.92</v>
      </c>
      <c r="DR6" s="35" t="str">
        <f>IF(DR7="","",IF(DR7="-","【-】","【"&amp;SUBSTITUTE(TEXT(DR7,"#,##0.00"),"-","△")&amp;"】"))</f>
        <v>【49.59】</v>
      </c>
      <c r="DS6" s="36">
        <f>IF(DS7="",NA(),DS7)</f>
        <v>11.62</v>
      </c>
      <c r="DT6" s="36">
        <f t="shared" ref="DT6:EB6" si="13">IF(DT7="",NA(),DT7)</f>
        <v>9.25</v>
      </c>
      <c r="DU6" s="36">
        <f t="shared" si="13"/>
        <v>10.47</v>
      </c>
      <c r="DV6" s="36">
        <f t="shared" si="13"/>
        <v>10.46</v>
      </c>
      <c r="DW6" s="36">
        <f t="shared" si="13"/>
        <v>12.65</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0.47</v>
      </c>
      <c r="EE6" s="36">
        <f t="shared" ref="EE6:EM6" si="14">IF(EE7="",NA(),EE7)</f>
        <v>0.77</v>
      </c>
      <c r="EF6" s="36">
        <f t="shared" si="14"/>
        <v>0.61</v>
      </c>
      <c r="EG6" s="36">
        <f t="shared" si="14"/>
        <v>0.45</v>
      </c>
      <c r="EH6" s="36">
        <f t="shared" si="14"/>
        <v>0.26</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52060</v>
      </c>
      <c r="D7" s="38">
        <v>46</v>
      </c>
      <c r="E7" s="38">
        <v>1</v>
      </c>
      <c r="F7" s="38">
        <v>0</v>
      </c>
      <c r="G7" s="38">
        <v>1</v>
      </c>
      <c r="H7" s="38" t="s">
        <v>93</v>
      </c>
      <c r="I7" s="38" t="s">
        <v>94</v>
      </c>
      <c r="J7" s="38" t="s">
        <v>95</v>
      </c>
      <c r="K7" s="38" t="s">
        <v>96</v>
      </c>
      <c r="L7" s="38" t="s">
        <v>97</v>
      </c>
      <c r="M7" s="38" t="s">
        <v>98</v>
      </c>
      <c r="N7" s="39" t="s">
        <v>99</v>
      </c>
      <c r="O7" s="39">
        <v>68.819999999999993</v>
      </c>
      <c r="P7" s="39">
        <v>97.95</v>
      </c>
      <c r="Q7" s="39">
        <v>3069</v>
      </c>
      <c r="R7" s="39">
        <v>26886</v>
      </c>
      <c r="S7" s="39">
        <v>241.09</v>
      </c>
      <c r="T7" s="39">
        <v>111.52</v>
      </c>
      <c r="U7" s="39">
        <v>26048</v>
      </c>
      <c r="V7" s="39">
        <v>84.94</v>
      </c>
      <c r="W7" s="39">
        <v>306.66000000000003</v>
      </c>
      <c r="X7" s="39">
        <v>105.97</v>
      </c>
      <c r="Y7" s="39">
        <v>105.77</v>
      </c>
      <c r="Z7" s="39">
        <v>103.08</v>
      </c>
      <c r="AA7" s="39">
        <v>100.97</v>
      </c>
      <c r="AB7" s="39">
        <v>100.05</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178.3</v>
      </c>
      <c r="AU7" s="39">
        <v>194.04</v>
      </c>
      <c r="AV7" s="39">
        <v>193.47</v>
      </c>
      <c r="AW7" s="39">
        <v>196.18</v>
      </c>
      <c r="AX7" s="39">
        <v>188.72</v>
      </c>
      <c r="AY7" s="39">
        <v>391.54</v>
      </c>
      <c r="AZ7" s="39">
        <v>384.34</v>
      </c>
      <c r="BA7" s="39">
        <v>359.47</v>
      </c>
      <c r="BB7" s="39">
        <v>369.69</v>
      </c>
      <c r="BC7" s="39">
        <v>379.08</v>
      </c>
      <c r="BD7" s="39">
        <v>264.97000000000003</v>
      </c>
      <c r="BE7" s="39">
        <v>498.6</v>
      </c>
      <c r="BF7" s="39">
        <v>473.21</v>
      </c>
      <c r="BG7" s="39">
        <v>441.94</v>
      </c>
      <c r="BH7" s="39">
        <v>428.82</v>
      </c>
      <c r="BI7" s="39">
        <v>412.14</v>
      </c>
      <c r="BJ7" s="39">
        <v>386.97</v>
      </c>
      <c r="BK7" s="39">
        <v>380.58</v>
      </c>
      <c r="BL7" s="39">
        <v>401.79</v>
      </c>
      <c r="BM7" s="39">
        <v>402.99</v>
      </c>
      <c r="BN7" s="39">
        <v>398.98</v>
      </c>
      <c r="BO7" s="39">
        <v>266.61</v>
      </c>
      <c r="BP7" s="39">
        <v>96.55</v>
      </c>
      <c r="BQ7" s="39">
        <v>96.69</v>
      </c>
      <c r="BR7" s="39">
        <v>98.85</v>
      </c>
      <c r="BS7" s="39">
        <v>97.74</v>
      </c>
      <c r="BT7" s="39">
        <v>97.02</v>
      </c>
      <c r="BU7" s="39">
        <v>101.72</v>
      </c>
      <c r="BV7" s="39">
        <v>102.38</v>
      </c>
      <c r="BW7" s="39">
        <v>100.12</v>
      </c>
      <c r="BX7" s="39">
        <v>98.66</v>
      </c>
      <c r="BY7" s="39">
        <v>98.64</v>
      </c>
      <c r="BZ7" s="39">
        <v>103.24</v>
      </c>
      <c r="CA7" s="39">
        <v>180.46</v>
      </c>
      <c r="CB7" s="39">
        <v>180.72</v>
      </c>
      <c r="CC7" s="39">
        <v>177.57</v>
      </c>
      <c r="CD7" s="39">
        <v>179.91</v>
      </c>
      <c r="CE7" s="39">
        <v>181.49</v>
      </c>
      <c r="CF7" s="39">
        <v>168.2</v>
      </c>
      <c r="CG7" s="39">
        <v>168.67</v>
      </c>
      <c r="CH7" s="39">
        <v>174.97</v>
      </c>
      <c r="CI7" s="39">
        <v>178.59</v>
      </c>
      <c r="CJ7" s="39">
        <v>178.92</v>
      </c>
      <c r="CK7" s="39">
        <v>168.38</v>
      </c>
      <c r="CL7" s="39">
        <v>65.73</v>
      </c>
      <c r="CM7" s="39">
        <v>64.150000000000006</v>
      </c>
      <c r="CN7" s="39">
        <v>64.98</v>
      </c>
      <c r="CO7" s="39">
        <v>65.319999999999993</v>
      </c>
      <c r="CP7" s="39">
        <v>63.91</v>
      </c>
      <c r="CQ7" s="39">
        <v>54.77</v>
      </c>
      <c r="CR7" s="39">
        <v>54.92</v>
      </c>
      <c r="CS7" s="39">
        <v>55.63</v>
      </c>
      <c r="CT7" s="39">
        <v>55.03</v>
      </c>
      <c r="CU7" s="39">
        <v>55.14</v>
      </c>
      <c r="CV7" s="39">
        <v>60</v>
      </c>
      <c r="CW7" s="39">
        <v>81.290000000000006</v>
      </c>
      <c r="CX7" s="39">
        <v>82.38</v>
      </c>
      <c r="CY7" s="39">
        <v>81.03</v>
      </c>
      <c r="CZ7" s="39">
        <v>77.94</v>
      </c>
      <c r="DA7" s="39">
        <v>77.930000000000007</v>
      </c>
      <c r="DB7" s="39">
        <v>82.89</v>
      </c>
      <c r="DC7" s="39">
        <v>82.66</v>
      </c>
      <c r="DD7" s="39">
        <v>82.04</v>
      </c>
      <c r="DE7" s="39">
        <v>81.900000000000006</v>
      </c>
      <c r="DF7" s="39">
        <v>81.39</v>
      </c>
      <c r="DG7" s="39">
        <v>89.8</v>
      </c>
      <c r="DH7" s="39">
        <v>40.520000000000003</v>
      </c>
      <c r="DI7" s="39">
        <v>42.47</v>
      </c>
      <c r="DJ7" s="39">
        <v>44.12</v>
      </c>
      <c r="DK7" s="39">
        <v>45.81</v>
      </c>
      <c r="DL7" s="39">
        <v>47.28</v>
      </c>
      <c r="DM7" s="39">
        <v>47.46</v>
      </c>
      <c r="DN7" s="39">
        <v>48.49</v>
      </c>
      <c r="DO7" s="39">
        <v>48.05</v>
      </c>
      <c r="DP7" s="39">
        <v>48.87</v>
      </c>
      <c r="DQ7" s="39">
        <v>49.92</v>
      </c>
      <c r="DR7" s="39">
        <v>49.59</v>
      </c>
      <c r="DS7" s="39">
        <v>11.62</v>
      </c>
      <c r="DT7" s="39">
        <v>9.25</v>
      </c>
      <c r="DU7" s="39">
        <v>10.47</v>
      </c>
      <c r="DV7" s="39">
        <v>10.46</v>
      </c>
      <c r="DW7" s="39">
        <v>12.65</v>
      </c>
      <c r="DX7" s="39">
        <v>9.7100000000000009</v>
      </c>
      <c r="DY7" s="39">
        <v>12.79</v>
      </c>
      <c r="DZ7" s="39">
        <v>13.39</v>
      </c>
      <c r="EA7" s="39">
        <v>14.85</v>
      </c>
      <c r="EB7" s="39">
        <v>16.88</v>
      </c>
      <c r="EC7" s="39">
        <v>19.440000000000001</v>
      </c>
      <c r="ED7" s="39">
        <v>0.47</v>
      </c>
      <c r="EE7" s="39">
        <v>0.77</v>
      </c>
      <c r="EF7" s="39">
        <v>0.61</v>
      </c>
      <c r="EG7" s="39">
        <v>0.45</v>
      </c>
      <c r="EH7" s="39">
        <v>0.26</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KIGYO14U</cp:lastModifiedBy>
  <dcterms:created xsi:type="dcterms:W3CDTF">2020-12-04T02:03:33Z</dcterms:created>
  <dcterms:modified xsi:type="dcterms:W3CDTF">2021-01-18T06:19:24Z</dcterms:modified>
  <cp:category/>
</cp:coreProperties>
</file>