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9" i="10" l="1"/>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W35" i="10"/>
  <c r="BW36" i="10" s="1"/>
  <c r="BE35" i="10"/>
  <c r="AM35" i="10"/>
  <c r="U35" i="10"/>
  <c r="C35" i="10"/>
  <c r="BW34" i="10"/>
  <c r="BE34" i="10"/>
  <c r="AM34" i="10"/>
  <c r="U34" i="10"/>
  <c r="C34" i="10"/>
  <c r="BW37" i="10" l="1"/>
  <c r="BW38" i="10" s="1"/>
  <c r="BW39" i="10" s="1"/>
  <c r="BW40" i="10" s="1"/>
  <c r="BW41" i="10" s="1"/>
  <c r="CO34" i="10"/>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<sst xmlns="http://schemas.openxmlformats.org/spreadsheetml/2006/main" count="1122" uniqueCount="623">
  <si>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</si>
  <si>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</si>
  <si>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</si>
  <si>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</si>
  <si>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</si>
  <si>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</si>
  <si>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</si>
  <si>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</si>
  <si>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</si>
  <si>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</si>
  <si>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</si>
  <si>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</si>
  <si>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</si>
  <si>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</si>
  <si>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</si>
  <si>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</si>
  <si>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</si>
  <si>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</si>
  <si>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</si>
  <si>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</si>
  <si>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</si>
  <si>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</si>
  <si>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</si>
  <si>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</si>
  <si>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</si>
  <si>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</si>
  <si>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</si>
  <si>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</si>
  <si>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</si>
  <si>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</si>
  <si>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</si>
  <si>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</si>
  <si>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</si>
  <si>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</si>
  <si>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</si>
  <si>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</si>
  <si>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</si>
  <si>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</si>
  <si>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</si>
  <si>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</si>
  <si>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</si>
  <si>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</si>
  <si>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</si>
  <si>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</si>
  <si>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</si>
  <si>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</si>
  <si>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</si>
  <si>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</si>
  <si>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</si>
  <si>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</si>
  <si>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</si>
  <si>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</si>
  <si>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</si>
  <si>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</si>
  <si>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</si>
  <si>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</si>
  <si>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</si>
  <si>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</si>
  <si>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</si>
  <si>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</si>
  <si>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</si>
  <si>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</si>
  <si>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</si>
  <si>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</si>
  <si>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</si>
  <si>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</si>
  <si>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</si>
  <si>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</si>
  <si>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</si>
  <si>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</si>
  <si>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</si>
  <si>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</si>
  <si>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</si>
  <si>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</si>
  <si>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</si>
  <si>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</si>
  <si>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</si>
  <si>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</si>
  <si>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</si>
  <si>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</si>
  <si>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</si>
  <si>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</si>
  <si>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</si>
  <si>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</si>
  <si>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</si>
  <si>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</si>
  <si>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</si>
  <si>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</si>
  <si>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</si>
  <si>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</si>
  <si>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</si>
  <si>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</si>
  <si>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</si>
  <si>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</si>
  <si>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</si>
  <si>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</si>
  <si>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</si>
  <si>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</si>
  <si>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男鹿市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</si>
  <si>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</si>
  <si>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</si>
  <si>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</si>
  <si>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</si>
  <si>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</si>
  <si>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</si>
  <si>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</si>
  <si>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</si>
  <si>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</si>
  <si>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</si>
  <si>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</si>
  <si>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</si>
  <si>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</si>
  <si>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</si>
  <si>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</si>
  <si>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</si>
  <si>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</si>
  <si>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</si>
  <si>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</si>
  <si>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</si>
  <si>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</si>
  <si>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</si>
  <si>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</si>
  <si>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</si>
  <si>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</si>
  <si>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</si>
  <si>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</si>
  <si>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</si>
  <si>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</si>
  <si>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</si>
  <si>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</si>
  <si>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</si>
  <si>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</si>
  <si>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</si>
  <si>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</si>
  <si>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</si>
  <si>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</si>
  <si>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</si>
  <si>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</si>
  <si>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</si>
  <si>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</si>
  <si>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</si>
  <si>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</si>
  <si>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</si>
  <si>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</si>
  <si>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</si>
  <si>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</si>
  <si>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</si>
  <si>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</si>
  <si>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</si>
  <si>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</si>
  <si>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</si>
  <si>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</si>
  <si>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</si>
  <si>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</si>
  <si>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男鹿みなと市民病院事業会計</t>
    <phoneticPr fontId="5"/>
  </si>
  <si>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</si>
  <si>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</si>
  <si>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</si>
  <si>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</si>
  <si>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</si>
  <si>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</si>
  <si>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</si>
  <si>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</si>
  <si>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</si>
  <si>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</si>
  <si>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</si>
  <si>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</si>
  <si>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</si>
  <si>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</si>
  <si>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</si>
  <si>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</si>
  <si>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</si>
  <si>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</si>
  <si>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</si>
  <si>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</si>
  <si>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</si>
  <si>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</si>
  <si>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</si>
  <si>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</si>
  <si>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</si>
  <si>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</si>
  <si>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</si>
  <si>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</si>
  <si>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</si>
  <si>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</si>
  <si>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</si>
  <si>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</si>
  <si>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</si>
  <si>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</si>
  <si>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</si>
  <si>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</si>
  <si>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</si>
  <si>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</si>
  <si>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</si>
  <si>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</si>
  <si>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</si>
  <si>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</si>
  <si>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</si>
  <si>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</si>
  <si>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</si>
  <si>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</si>
  <si>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</si>
  <si>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</si>
  <si>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</si>
  <si>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</si>
  <si>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</si>
  <si>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</si>
  <si>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</si>
  <si>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</si>
  <si>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</si>
  <si>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</si>
  <si>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</si>
  <si>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</si>
  <si>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</si>
  <si>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</si>
  <si>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</si>
  <si>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</si>
  <si>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秋田県男鹿市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</si>
  <si>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</si>
  <si>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</si>
  <si>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</si>
  <si>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</si>
  <si>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</si>
  <si>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</si>
  <si>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</si>
  <si>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</si>
  <si>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</si>
  <si>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</si>
  <si>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</si>
  <si>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</si>
  <si>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</si>
  <si>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</si>
  <si>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</si>
  <si>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</si>
  <si>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</si>
  <si>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</si>
  <si>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</si>
  <si>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</si>
  <si>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</si>
  <si>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</si>
  <si>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</si>
  <si>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</si>
  <si>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</si>
  <si>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</si>
  <si>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</si>
  <si>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</si>
  <si>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</si>
  <si>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</si>
  <si>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</si>
  <si>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</si>
  <si>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</si>
  <si>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</si>
  <si>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</si>
  <si>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</si>
  <si>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</si>
  <si>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</si>
  <si>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</si>
  <si>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</si>
  <si>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</si>
  <si>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</si>
  <si>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</si>
  <si>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</si>
  <si>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</si>
  <si>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</si>
  <si>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</si>
  <si>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</si>
  <si>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</si>
  <si>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</si>
  <si>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</si>
  <si>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</si>
  <si>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</si>
  <si>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</si>
  <si>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</si>
  <si>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</si>
  <si>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</si>
  <si>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</si>
  <si>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</si>
  <si>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</si>
  <si>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</si>
  <si>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</si>
  <si>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</si>
  <si>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</si>
  <si>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</si>
  <si>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</si>
  <si>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</si>
  <si>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</si>
  <si>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</si>
  <si>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</si>
  <si>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</si>
  <si>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</si>
  <si>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</si>
  <si>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</si>
  <si>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</si>
  <si>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</si>
  <si>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</si>
  <si>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</si>
  <si>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</si>
  <si>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</si>
  <si>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</si>
  <si>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</si>
  <si>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</si>
  <si>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</si>
  <si>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</si>
  <si>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</si>
  <si>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</si>
  <si>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</si>
  <si>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</si>
  <si>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</si>
  <si>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</si>
  <si>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</si>
  <si>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</si>
  <si>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</si>
  <si>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</si>
  <si>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</si>
  <si>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</si>
  <si>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</si>
  <si>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</si>
  <si>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</si>
  <si>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</si>
  <si>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</si>
  <si>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</si>
  <si>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</si>
  <si>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</si>
  <si>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</si>
  <si>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</si>
  <si>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</si>
  <si>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</si>
  <si>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</si>
  <si>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</si>
  <si>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</si>
  <si>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</si>
  <si>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</si>
  <si>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</si>
  <si>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</si>
  <si>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</si>
  <si>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</si>
  <si>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</si>
  <si>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</si>
  <si>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</si>
  <si>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</si>
  <si>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</si>
  <si>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</si>
  <si>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</si>
  <si>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</si>
  <si>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</si>
  <si>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</si>
  <si>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</si>
  <si>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</si>
  <si>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</si>
  <si>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</si>
  <si>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</si>
  <si>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</si>
  <si>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</si>
  <si>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</si>
  <si>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</si>
  <si>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</si>
  <si>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</si>
  <si>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</si>
  <si>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</si>
  <si>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</si>
  <si>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</si>
  <si>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</si>
  <si>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</si>
  <si>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</si>
  <si>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</si>
  <si>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</si>
  <si>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</si>
  <si>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秋田県男鹿市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</si>
  <si>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</si>
  <si>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</si>
  <si>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</si>
  <si>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</si>
  <si>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</si>
  <si>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</si>
  <si>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</si>
  <si>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</si>
  <si>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</si>
  <si>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</si>
  <si>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</si>
  <si>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</si>
  <si>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</si>
  <si>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</si>
  <si>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</si>
  <si>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</si>
  <si>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</si>
  <si>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</si>
  <si>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</si>
  <si>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</si>
  <si>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</si>
  <si>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</si>
  <si>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</si>
  <si>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</si>
  <si>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</si>
  <si>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</si>
  <si>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</si>
  <si>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</si>
  <si>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</si>
  <si>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</si>
  <si>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</si>
  <si>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</si>
  <si>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</si>
  <si>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</si>
  <si>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</si>
  <si>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</si>
  <si>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診療所特別会計（特別会計）</t>
    <phoneticPr fontId="5"/>
  </si>
  <si>
    <t>介護保険特別会計（保険事業勘定）</t>
    <phoneticPr fontId="5"/>
  </si>
  <si>
    <t>介護保険特別会計（介護サービス事業勘定）</t>
    <phoneticPr fontId="5"/>
  </si>
  <si>
    <t>後期高齢者医療特別会計</t>
    <phoneticPr fontId="5"/>
  </si>
  <si>
    <t>上水道事業会計</t>
    <phoneticPr fontId="5"/>
  </si>
  <si>
    <t>法適用企業</t>
    <phoneticPr fontId="5"/>
  </si>
  <si>
    <t>ガス事業会計</t>
    <phoneticPr fontId="5"/>
  </si>
  <si>
    <t>下水道事業会計</t>
    <phoneticPr fontId="5"/>
  </si>
  <si>
    <t>農業集落排水事業会計</t>
    <phoneticPr fontId="5"/>
  </si>
  <si>
    <t>漁業集落排水事業会計</t>
    <phoneticPr fontId="5"/>
  </si>
  <si>
    <t>男鹿みなと市民病院事業会計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</si>
  <si>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</si>
  <si>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</si>
  <si>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</si>
  <si>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</si>
  <si>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</si>
  <si>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</si>
  <si>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</si>
  <si>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</si>
  <si>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</si>
  <si>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</si>
  <si>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</si>
  <si>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</si>
  <si>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</si>
  <si>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</si>
  <si>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</si>
  <si>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</si>
  <si>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</si>
  <si>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</si>
  <si>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</si>
  <si>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</si>
  <si>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</si>
  <si>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</si>
  <si>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</si>
  <si>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</si>
  <si>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</si>
  <si>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</si>
  <si>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</si>
  <si>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</si>
  <si>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</si>
  <si>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</si>
  <si>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</si>
  <si>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</si>
  <si>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</si>
  <si>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</si>
  <si>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</si>
  <si>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</si>
  <si>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</si>
  <si>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</si>
  <si>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</si>
  <si>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</si>
  <si>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</si>
  <si>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</si>
  <si>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</si>
  <si>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</si>
  <si>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</si>
  <si>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</si>
  <si>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</si>
  <si>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</si>
  <si>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</si>
  <si>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</si>
  <si>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</si>
  <si>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</si>
  <si>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</si>
  <si>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</si>
  <si>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</si>
  <si>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</si>
  <si>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</si>
  <si>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</si>
  <si>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男鹿みなと市民病院事業会計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</si>
  <si>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</si>
  <si>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漁業集落排水事業会計</t>
    <phoneticPr fontId="5"/>
  </si>
  <si>
    <t>(Ｆ)</t>
    <phoneticPr fontId="5"/>
  </si>
  <si>
    <t>農業集落排水事業会計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</si>
  <si>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</si>
  <si>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</si>
  <si>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</si>
  <si>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</si>
  <si>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</si>
  <si>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</si>
  <si>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</si>
  <si>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</si>
  <si>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</si>
  <si>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</si>
  <si>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</si>
  <si>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</si>
  <si>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</si>
  <si>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</si>
  <si>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</si>
  <si>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</si>
  <si>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</si>
  <si>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</si>
  <si>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</si>
  <si>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</si>
  <si>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</si>
  <si>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</si>
  <si>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</si>
  <si>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</si>
  <si>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</si>
  <si>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</si>
  <si>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</si>
  <si>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</si>
  <si>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</si>
  <si>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</si>
  <si>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</si>
  <si>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</si>
  <si>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</si>
  <si>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</si>
  <si>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</si>
  <si>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</si>
  <si>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</si>
  <si>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</si>
  <si>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</si>
  <si>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</si>
  <si>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</si>
  <si>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</si>
  <si>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</si>
  <si>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</si>
  <si>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</si>
  <si>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</si>
  <si>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</si>
  <si>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</si>
  <si>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</si>
  <si>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</si>
  <si>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</si>
  <si>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</si>
  <si>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</si>
  <si>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</si>
  <si>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</si>
  <si>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</si>
  <si>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</si>
  <si>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</si>
  <si>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</si>
  <si>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</si>
  <si>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</si>
  <si>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</si>
  <si>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</si>
  <si>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</si>
  <si>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</si>
  <si>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</si>
  <si>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</si>
  <si>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</si>
  <si>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</si>
  <si>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</si>
  <si>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</si>
  <si>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</si>
  <si>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</si>
  <si>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</si>
  <si>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</si>
  <si>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</si>
  <si>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</si>
  <si>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</si>
  <si>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</si>
  <si>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</si>
  <si>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</si>
  <si>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</si>
  <si>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</si>
  <si>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</si>
  <si>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1.79</t>
  </si>
  <si>
    <t>▲ 3.48</t>
  </si>
  <si>
    <t>▲ 3.67</t>
  </si>
  <si>
    <t>▲ 2.13</t>
  </si>
  <si>
    <t>男鹿みなと市民病院事業会計</t>
  </si>
  <si>
    <t>▲ 0.21</t>
  </si>
  <si>
    <t>▲ 0.19</t>
  </si>
  <si>
    <t>▲ 0.30</t>
  </si>
  <si>
    <t>上水道事業会計</t>
  </si>
  <si>
    <t>一般会計</t>
  </si>
  <si>
    <t>国民健康保険特別会計</t>
  </si>
  <si>
    <t>▲ 0.96</t>
  </si>
  <si>
    <t>ガス事業会計</t>
  </si>
  <si>
    <t>介護保険特別会計（保険事業勘定）</t>
  </si>
  <si>
    <t>下水道事業会計</t>
  </si>
  <si>
    <t>漁業集落排水事業会計</t>
  </si>
  <si>
    <t>その他会計（赤字）</t>
  </si>
  <si>
    <t>その他会計（黒字）</t>
  </si>
  <si>
    <t>H25末</t>
    <phoneticPr fontId="5"/>
  </si>
  <si>
    <t>H26末</t>
    <phoneticPr fontId="5"/>
  </si>
  <si>
    <t>H27末</t>
    <phoneticPr fontId="5"/>
  </si>
  <si>
    <t>H28末</t>
    <phoneticPr fontId="5"/>
  </si>
  <si>
    <t>H29末</t>
    <phoneticPr fontId="5"/>
  </si>
  <si>
    <t>おが地域振興公社</t>
    <rPh sb="2" eb="4">
      <t>チイキ</t>
    </rPh>
    <rPh sb="4" eb="6">
      <t>シンコウ</t>
    </rPh>
    <rPh sb="6" eb="8">
      <t>コウシャ</t>
    </rPh>
    <phoneticPr fontId="2"/>
  </si>
  <si>
    <t>秋田中央交通　株式会社</t>
    <rPh sb="0" eb="2">
      <t>アキタ</t>
    </rPh>
    <rPh sb="2" eb="4">
      <t>チュウオウ</t>
    </rPh>
    <rPh sb="4" eb="6">
      <t>コウツウ</t>
    </rPh>
    <rPh sb="7" eb="11">
      <t>カブシキガイシャ</t>
    </rPh>
    <phoneticPr fontId="2"/>
  </si>
  <si>
    <t>株式会社　男鹿水族館</t>
    <rPh sb="0" eb="4">
      <t>カブシキガイシャ</t>
    </rPh>
    <rPh sb="5" eb="7">
      <t>オガ</t>
    </rPh>
    <rPh sb="7" eb="10">
      <t>スイゾクカン</t>
    </rPh>
    <phoneticPr fontId="2"/>
  </si>
  <si>
    <t>-</t>
    <phoneticPr fontId="2"/>
  </si>
  <si>
    <t>地域振興基金</t>
    <rPh sb="0" eb="2">
      <t>チイキ</t>
    </rPh>
    <rPh sb="2" eb="4">
      <t>シンコウ</t>
    </rPh>
    <rPh sb="4" eb="6">
      <t>キキン</t>
    </rPh>
    <phoneticPr fontId="2"/>
  </si>
  <si>
    <t>過疎地域自立促進基金</t>
    <rPh sb="0" eb="2">
      <t>カソ</t>
    </rPh>
    <rPh sb="2" eb="4">
      <t>チイキ</t>
    </rPh>
    <rPh sb="4" eb="6">
      <t>ジリツ</t>
    </rPh>
    <rPh sb="6" eb="8">
      <t>ソクシン</t>
    </rPh>
    <rPh sb="8" eb="10">
      <t>キキン</t>
    </rPh>
    <phoneticPr fontId="2"/>
  </si>
  <si>
    <t>中山間ふるさと水と土保全基金</t>
    <rPh sb="0" eb="3">
      <t>チュウサンカン</t>
    </rPh>
    <rPh sb="7" eb="8">
      <t>ミズ</t>
    </rPh>
    <rPh sb="9" eb="10">
      <t>ツチ</t>
    </rPh>
    <rPh sb="10" eb="12">
      <t>ホゼン</t>
    </rPh>
    <rPh sb="12" eb="14">
      <t>キキン</t>
    </rPh>
    <phoneticPr fontId="2"/>
  </si>
  <si>
    <t>観光施設基金</t>
    <rPh sb="0" eb="2">
      <t>カンコウ</t>
    </rPh>
    <rPh sb="2" eb="4">
      <t>シセツ</t>
    </rPh>
    <rPh sb="4" eb="6">
      <t>キキン</t>
    </rPh>
    <phoneticPr fontId="2"/>
  </si>
  <si>
    <t>教育施設整備基金</t>
    <rPh sb="0" eb="2">
      <t>キョウイク</t>
    </rPh>
    <rPh sb="2" eb="4">
      <t>シセツ</t>
    </rPh>
    <rPh sb="4" eb="6">
      <t>セイビ</t>
    </rPh>
    <rPh sb="6" eb="8">
      <t>キキン</t>
    </rPh>
    <phoneticPr fontId="2"/>
  </si>
  <si>
    <t>男鹿地区消防一部事務組合（一般会計）</t>
  </si>
  <si>
    <t>男鹿地区衛生処理一部事務組合（一般会計）</t>
  </si>
  <si>
    <t>八郎湖周辺清掃事務組合（一般会計）</t>
  </si>
  <si>
    <t>秋田県市町村総合事務組合（一般会計）</t>
  </si>
  <si>
    <t>秋田県市町村総合事務組合（交通災害共済事業等特別会計）</t>
  </si>
  <si>
    <t>秋田県後期高齢者医療広域連合（一般会計）</t>
  </si>
  <si>
    <t>秋田県後期高齢者医療広域連合（後期高齢者医療特別会計）</t>
  </si>
  <si>
    <t>秋田県市町村会館管理組合（一般会計）</t>
    <rPh sb="13" eb="15">
      <t>イッパン</t>
    </rPh>
    <rPh sb="15" eb="17">
      <t>カイケイ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</si>
  <si>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</si>
  <si>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</si>
  <si>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</si>
  <si>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</si>
  <si>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</si>
  <si>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</si>
  <si>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</si>
  <si>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</si>
  <si>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</si>
  <si>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平成28年度、29年度及び30年度の固定資産台帳は整備されているが、施設類型別の精査が必要なため数値が算出されていない。
将来負担比率は既発債の償還終了及び地方債の発行抑制の取組により、平成27年から12～15％ずつ3か年にわたり減少してきている。
今後は公共施設等総合管理計画に基づき、予防保全型の維持管理による公共施設の長寿命化を図るとともに、維持管理に要する費用を抑制するため、施設の統廃合について検討していく。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</si>
  <si>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</si>
  <si>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</si>
  <si>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</si>
  <si>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</si>
  <si>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</si>
  <si>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</si>
  <si>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</si>
  <si>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</si>
  <si>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</si>
  <si>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</si>
  <si>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将来負担比率、実質公債費率ともに既発債の償還終了及び地方債の新規発行抑制により、前年度より低下したものの、両比率とも類似団体平均を上回っている。今後は第４次男鹿市行政改革大綱に基づき、地方債発行の抑制と充当可能基金の確保に努め、両比率の改善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</si>
</sst>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80D6-4959-8854-BA2377BFC9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62701</c:v>
                </c:pt>
                <c:pt idx="1">
                  <c:v>82298</c:v>
                </c:pt>
                <c:pt idx="2">
                  <c:v>61808</c:v>
                </c:pt>
                <c:pt idx="3">
                  <c:v>78932</c:v>
                </c:pt>
                <c:pt idx="4">
                  <c:v>51726</c:v>
                </c:pt>
              </c:numCache>
            </c:numRef>
          </c:val>
          <c:smooth val="0"/>
          <c:extLst xmlns:c16r2="http://schemas.microsoft.com/office/drawing/2015/06/chart">
            <c:ext xmlns:c16="http://schemas.microsoft.com/office/drawing/2014/chart" uri="{C3380CC4-5D6E-409C-BE32-E72D297353CC}">
              <c16:uniqueId val="{00000001-80D6-4959-8854-BA2377BFC92F}"/>
            </c:ext>
          </c:extLst>
        </c:ser>
        <c:dLbls>
          <c:showLegendKey val="0"/>
          <c:showVal val="0"/>
          <c:showCatName val="0"/>
          <c:showSerName val="0"/>
          <c:showPercent val="0"/>
          <c:showBubbleSize val="0"/>
        </c:dLbls>
        <c:marker val="1"/>
        <c:smooth val="0"/>
        <c:axId val="261707648"/>
        <c:axId val="261730304"/>
      </c:lineChart>
      <c:catAx>
        <c:axId val="261707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730304"/>
        <c:crosses val="autoZero"/>
        <c:auto val="1"/>
        <c:lblAlgn val="ctr"/>
        <c:lblOffset val="100"/>
        <c:tickLblSkip val="1"/>
        <c:tickMarkSkip val="1"/>
        <c:noMultiLvlLbl val="0"/>
      </c:catAx>
      <c:valAx>
        <c:axId val="2617303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707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3.01</c:v>
                </c:pt>
                <c:pt idx="1">
                  <c:v>3.22</c:v>
                </c:pt>
                <c:pt idx="2">
                  <c:v>2.59</c:v>
                </c:pt>
                <c:pt idx="3">
                  <c:v>2.58</c:v>
                </c:pt>
                <c:pt idx="4">
                  <c:v>3.28</c:v>
                </c:pt>
              </c:numCache>
            </c:numRef>
          </c:val>
          <c:extLst xmlns:c16r2="http://schemas.microsoft.com/office/drawing/2015/06/chart">
            <c:ext xmlns:c16="http://schemas.microsoft.com/office/drawing/2014/chart" uri="{C3380CC4-5D6E-409C-BE32-E72D297353CC}">
              <c16:uniqueId val="{00000000-5360-4CDB-877D-CD1D0336B3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11.81</c:v>
                </c:pt>
                <c:pt idx="1">
                  <c:v>9.3699999999999992</c:v>
                </c:pt>
                <c:pt idx="2">
                  <c:v>8.3800000000000008</c:v>
                </c:pt>
                <c:pt idx="3">
                  <c:v>8.06</c:v>
                </c:pt>
                <c:pt idx="4">
                  <c:v>9.64</c:v>
                </c:pt>
              </c:numCache>
            </c:numRef>
          </c:val>
          <c:extLst xmlns:c16r2="http://schemas.microsoft.com/office/drawing/2015/06/chart">
            <c:ext xmlns:c16="http://schemas.microsoft.com/office/drawing/2014/chart" uri="{C3380CC4-5D6E-409C-BE32-E72D297353CC}">
              <c16:uniqueId val="{00000001-5360-4CDB-877D-CD1D0336B30B}"/>
            </c:ext>
          </c:extLst>
        </c:ser>
        <c:dLbls>
          <c:showLegendKey val="0"/>
          <c:showVal val="0"/>
          <c:showCatName val="0"/>
          <c:showSerName val="0"/>
          <c:showPercent val="0"/>
          <c:showBubbleSize val="0"/>
        </c:dLbls>
        <c:gapWidth val="250"/>
        <c:overlap val="100"/>
        <c:axId val="55665024"/>
        <c:axId val="55666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-1.79</c:v>
                </c:pt>
                <c:pt idx="1">
                  <c:v>-3.48</c:v>
                </c:pt>
                <c:pt idx="2">
                  <c:v>-3.67</c:v>
                </c:pt>
                <c:pt idx="3">
                  <c:v>-2.13</c:v>
                </c:pt>
                <c:pt idx="4">
                  <c:v>0.74</c:v>
                </c:pt>
              </c:numCache>
            </c:numRef>
          </c:val>
          <c:smooth val="0"/>
          <c:extLst xmlns:c16r2="http://schemas.microsoft.com/office/drawing/2015/06/chart">
            <c:ext xmlns:c16="http://schemas.microsoft.com/office/drawing/2014/chart" uri="{C3380CC4-5D6E-409C-BE32-E72D297353CC}">
              <c16:uniqueId val="{00000002-5360-4CDB-877D-CD1D0336B30B}"/>
            </c:ext>
          </c:extLst>
        </c:ser>
        <c:dLbls>
          <c:showLegendKey val="0"/>
          <c:showVal val="0"/>
          <c:showCatName val="0"/>
          <c:showSerName val="0"/>
          <c:showPercent val="0"/>
          <c:showBubbleSize val="0"/>
        </c:dLbls>
        <c:marker val="1"/>
        <c:smooth val="0"/>
        <c:axId val="55665024"/>
        <c:axId val="55666944"/>
      </c:lineChart>
      <c:catAx>
        <c:axId val="5566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666944"/>
        <c:crosses val="autoZero"/>
        <c:auto val="1"/>
        <c:lblAlgn val="ctr"/>
        <c:lblOffset val="100"/>
        <c:tickLblSkip val="1"/>
        <c:tickMarkSkip val="1"/>
        <c:noMultiLvlLbl val="0"/>
      </c:catAx>
      <c:valAx>
        <c:axId val="5566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66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0.14000000000000001</c:v>
                </c:pt>
                <c:pt idx="2">
                  <c:v>#N/A</c:v>
                </c:pt>
                <c:pt idx="3">
                  <c:v>0.16</c:v>
                </c:pt>
                <c:pt idx="4">
                  <c:v>#N/A</c:v>
                </c:pt>
                <c:pt idx="5">
                  <c:v>0.16</c:v>
                </c:pt>
                <c:pt idx="6">
                  <c:v>#N/A</c:v>
                </c:pt>
                <c:pt idx="7">
                  <c:v>0.13</c:v>
                </c:pt>
                <c:pt idx="8">
                  <c:v>#N/A</c:v>
                </c:pt>
                <c:pt idx="9">
                  <c:v>0.11</c:v>
                </c:pt>
              </c:numCache>
            </c:numRef>
          </c:val>
          <c:extLst xmlns:c16r2="http://schemas.microsoft.com/office/drawing/2015/06/chart">
            <c:ext xmlns:c16="http://schemas.microsoft.com/office/drawing/2014/chart" uri="{C3380CC4-5D6E-409C-BE32-E72D297353CC}">
              <c16:uniqueId val="{00000000-A85B-4EE1-82A0-141477B486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85B-4EE1-82A0-141477B48668}"/>
            </c:ext>
          </c:extLst>
        </c:ser>
        <c:ser>
          <c:idx val="2"/>
          <c:order val="2"/>
          <c:tx>
            <c:strRef>
              <c:f>データシート!$A$29</c:f>
              <c:strCache>
                <c:ptCount val="1"/>
                <c:pt idx="0">
                  <c:v>漁業集落排水事業会計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0.16</c:v>
                </c:pt>
                <c:pt idx="2">
                  <c:v>#N/A</c:v>
                </c:pt>
                <c:pt idx="3">
                  <c:v>0.22</c:v>
                </c:pt>
                <c:pt idx="4">
                  <c:v>#N/A</c:v>
                </c:pt>
                <c:pt idx="5">
                  <c:v>0.27</c:v>
                </c:pt>
                <c:pt idx="6">
                  <c:v>#N/A</c:v>
                </c:pt>
                <c:pt idx="7">
                  <c:v>0.14000000000000001</c:v>
                </c:pt>
                <c:pt idx="8">
                  <c:v>#N/A</c:v>
                </c:pt>
                <c:pt idx="9">
                  <c:v>0.13</c:v>
                </c:pt>
              </c:numCache>
            </c:numRef>
          </c:val>
          <c:extLst xmlns:c16r2="http://schemas.microsoft.com/office/drawing/2015/06/chart">
            <c:ext xmlns:c16="http://schemas.microsoft.com/office/drawing/2014/chart" uri="{C3380CC4-5D6E-409C-BE32-E72D297353CC}">
              <c16:uniqueId val="{00000002-A85B-4EE1-82A0-141477B48668}"/>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0.43</c:v>
                </c:pt>
                <c:pt idx="2">
                  <c:v>#N/A</c:v>
                </c:pt>
                <c:pt idx="3">
                  <c:v>0.72</c:v>
                </c:pt>
                <c:pt idx="4">
                  <c:v>#N/A</c:v>
                </c:pt>
                <c:pt idx="5">
                  <c:v>0.64</c:v>
                </c:pt>
                <c:pt idx="6">
                  <c:v>#N/A</c:v>
                </c:pt>
                <c:pt idx="7">
                  <c:v>0.52</c:v>
                </c:pt>
                <c:pt idx="8">
                  <c:v>#N/A</c:v>
                </c:pt>
                <c:pt idx="9">
                  <c:v>0.22</c:v>
                </c:pt>
              </c:numCache>
            </c:numRef>
          </c:val>
          <c:extLst xmlns:c16r2="http://schemas.microsoft.com/office/drawing/2015/06/chart">
            <c:ext xmlns:c16="http://schemas.microsoft.com/office/drawing/2014/chart" uri="{C3380CC4-5D6E-409C-BE32-E72D297353CC}">
              <c16:uniqueId val="{00000003-A85B-4EE1-82A0-141477B48668}"/>
            </c:ext>
          </c:extLst>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1.1399999999999999</c:v>
                </c:pt>
                <c:pt idx="2">
                  <c:v>#N/A</c:v>
                </c:pt>
                <c:pt idx="3">
                  <c:v>0.73</c:v>
                </c:pt>
                <c:pt idx="4">
                  <c:v>#N/A</c:v>
                </c:pt>
                <c:pt idx="5">
                  <c:v>0.83</c:v>
                </c:pt>
                <c:pt idx="6">
                  <c:v>#N/A</c:v>
                </c:pt>
                <c:pt idx="7">
                  <c:v>1.08</c:v>
                </c:pt>
                <c:pt idx="8">
                  <c:v>#N/A</c:v>
                </c:pt>
                <c:pt idx="9">
                  <c:v>1.35</c:v>
                </c:pt>
              </c:numCache>
            </c:numRef>
          </c:val>
          <c:extLst xmlns:c16r2="http://schemas.microsoft.com/office/drawing/2015/06/chart">
            <c:ext xmlns:c16="http://schemas.microsoft.com/office/drawing/2014/chart" uri="{C3380CC4-5D6E-409C-BE32-E72D297353CC}">
              <c16:uniqueId val="{00000004-A85B-4EE1-82A0-141477B48668}"/>
            </c:ext>
          </c:extLst>
        </c:ser>
        <c:ser>
          <c:idx val="5"/>
          <c:order val="5"/>
          <c:tx>
            <c:strRef>
              <c:f>データシート!$A$32</c:f>
              <c:strCache>
                <c:ptCount val="1"/>
                <c:pt idx="0">
                  <c:v>ガス事業会計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1.4</c:v>
                </c:pt>
                <c:pt idx="2">
                  <c:v>#N/A</c:v>
                </c:pt>
                <c:pt idx="3">
                  <c:v>1.23</c:v>
                </c:pt>
                <c:pt idx="4">
                  <c:v>#N/A</c:v>
                </c:pt>
                <c:pt idx="5">
                  <c:v>1.53</c:v>
                </c:pt>
                <c:pt idx="6">
                  <c:v>#N/A</c:v>
                </c:pt>
                <c:pt idx="7">
                  <c:v>1.81</c:v>
                </c:pt>
                <c:pt idx="8">
                  <c:v>#N/A</c:v>
                </c:pt>
                <c:pt idx="9">
                  <c:v>2.15</c:v>
                </c:pt>
              </c:numCache>
            </c:numRef>
          </c:val>
          <c:extLst xmlns:c16r2="http://schemas.microsoft.com/office/drawing/2015/06/chart">
            <c:ext xmlns:c16="http://schemas.microsoft.com/office/drawing/2014/chart" uri="{C3380CC4-5D6E-409C-BE32-E72D297353CC}">
              <c16:uniqueId val="{00000005-A85B-4EE1-82A0-141477B4866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0.96</c:v>
                </c:pt>
                <c:pt idx="1">
                  <c:v>#N/A</c:v>
                </c:pt>
                <c:pt idx="2">
                  <c:v>#N/A</c:v>
                </c:pt>
                <c:pt idx="3">
                  <c:v>0.71</c:v>
                </c:pt>
                <c:pt idx="4">
                  <c:v>#N/A</c:v>
                </c:pt>
                <c:pt idx="5">
                  <c:v>2.2799999999999998</c:v>
                </c:pt>
                <c:pt idx="6">
                  <c:v>#N/A</c:v>
                </c:pt>
                <c:pt idx="7">
                  <c:v>2.2200000000000002</c:v>
                </c:pt>
                <c:pt idx="8">
                  <c:v>#N/A</c:v>
                </c:pt>
                <c:pt idx="9">
                  <c:v>2.2599999999999998</c:v>
                </c:pt>
              </c:numCache>
            </c:numRef>
          </c:val>
          <c:extLst xmlns:c16r2="http://schemas.microsoft.com/office/drawing/2015/06/chart">
            <c:ext xmlns:c16="http://schemas.microsoft.com/office/drawing/2014/chart" uri="{C3380CC4-5D6E-409C-BE32-E72D297353CC}">
              <c16:uniqueId val="{00000006-A85B-4EE1-82A0-141477B4866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c:v>
                </c:pt>
                <c:pt idx="2">
                  <c:v>#N/A</c:v>
                </c:pt>
                <c:pt idx="3">
                  <c:v>3.3</c:v>
                </c:pt>
                <c:pt idx="4">
                  <c:v>#N/A</c:v>
                </c:pt>
                <c:pt idx="5">
                  <c:v>2.7</c:v>
                </c:pt>
                <c:pt idx="6">
                  <c:v>#N/A</c:v>
                </c:pt>
                <c:pt idx="7">
                  <c:v>2.69</c:v>
                </c:pt>
                <c:pt idx="8">
                  <c:v>#N/A</c:v>
                </c:pt>
                <c:pt idx="9">
                  <c:v>3.28</c:v>
                </c:pt>
              </c:numCache>
            </c:numRef>
          </c:val>
          <c:extLst xmlns:c16r2="http://schemas.microsoft.com/office/drawing/2015/06/chart">
            <c:ext xmlns:c16="http://schemas.microsoft.com/office/drawing/2014/chart" uri="{C3380CC4-5D6E-409C-BE32-E72D297353CC}">
              <c16:uniqueId val="{00000007-A85B-4EE1-82A0-141477B48668}"/>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2.81</c:v>
                </c:pt>
                <c:pt idx="2">
                  <c:v>#N/A</c:v>
                </c:pt>
                <c:pt idx="3">
                  <c:v>3.18</c:v>
                </c:pt>
                <c:pt idx="4">
                  <c:v>#N/A</c:v>
                </c:pt>
                <c:pt idx="5">
                  <c:v>3.48</c:v>
                </c:pt>
                <c:pt idx="6">
                  <c:v>#N/A</c:v>
                </c:pt>
                <c:pt idx="7">
                  <c:v>3.33</c:v>
                </c:pt>
                <c:pt idx="8">
                  <c:v>#N/A</c:v>
                </c:pt>
                <c:pt idx="9">
                  <c:v>3.35</c:v>
                </c:pt>
              </c:numCache>
            </c:numRef>
          </c:val>
          <c:extLst xmlns:c16r2="http://schemas.microsoft.com/office/drawing/2015/06/chart">
            <c:ext xmlns:c16="http://schemas.microsoft.com/office/drawing/2014/chart" uri="{C3380CC4-5D6E-409C-BE32-E72D297353CC}">
              <c16:uniqueId val="{00000008-A85B-4EE1-82A0-141477B48668}"/>
            </c:ext>
          </c:extLst>
        </c:ser>
        <c:ser>
          <c:idx val="9"/>
          <c:order val="9"/>
          <c:tx>
            <c:strRef>
              <c:f>データシート!$A$36</c:f>
              <c:strCache>
                <c:ptCount val="1"/>
                <c:pt idx="0">
                  <c:v>男鹿みなと市民病院事業会計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0.21</c:v>
                </c:pt>
                <c:pt idx="1">
                  <c:v>#N/A</c:v>
                </c:pt>
                <c:pt idx="2">
                  <c:v>#N/A</c:v>
                </c:pt>
                <c:pt idx="3">
                  <c:v>0.22</c:v>
                </c:pt>
                <c:pt idx="4">
                  <c:v>#N/A</c:v>
                </c:pt>
                <c:pt idx="5">
                  <c:v>0.51</c:v>
                </c:pt>
                <c:pt idx="6">
                  <c:v>0.19</c:v>
                </c:pt>
                <c:pt idx="7">
                  <c:v>#N/A</c:v>
                </c:pt>
                <c:pt idx="8">
                  <c:v>0.3</c:v>
                </c:pt>
                <c:pt idx="9">
                  <c:v>#N/A</c:v>
                </c:pt>
              </c:numCache>
            </c:numRef>
          </c:val>
          <c:extLst xmlns:c16r2="http://schemas.microsoft.com/office/drawing/2015/06/chart">
            <c:ext xmlns:c16="http://schemas.microsoft.com/office/drawing/2014/chart" uri="{C3380CC4-5D6E-409C-BE32-E72D297353CC}">
              <c16:uniqueId val="{00000009-A85B-4EE1-82A0-141477B48668}"/>
            </c:ext>
          </c:extLst>
        </c:ser>
        <c:dLbls>
          <c:showLegendKey val="0"/>
          <c:showVal val="0"/>
          <c:showCatName val="0"/>
          <c:showSerName val="0"/>
          <c:showPercent val="0"/>
          <c:showBubbleSize val="0"/>
        </c:dLbls>
        <c:gapWidth val="150"/>
        <c:overlap val="100"/>
        <c:axId val="267459200"/>
        <c:axId val="267465088"/>
      </c:barChart>
      <c:catAx>
        <c:axId val="26745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7465088"/>
        <c:crosses val="autoZero"/>
        <c:auto val="1"/>
        <c:lblAlgn val="ctr"/>
        <c:lblOffset val="100"/>
        <c:tickLblSkip val="1"/>
        <c:tickMarkSkip val="1"/>
        <c:noMultiLvlLbl val="0"/>
      </c:catAx>
      <c:valAx>
        <c:axId val="26746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459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1810</c:v>
                </c:pt>
                <c:pt idx="5">
                  <c:v>1808</c:v>
                </c:pt>
                <c:pt idx="8">
                  <c:v>1788</c:v>
                </c:pt>
                <c:pt idx="11">
                  <c:v>1828</c:v>
                </c:pt>
                <c:pt idx="14">
                  <c:v>1829</c:v>
                </c:pt>
              </c:numCache>
            </c:numRef>
          </c:val>
          <c:extLst xmlns:c16r2="http://schemas.microsoft.com/office/drawing/2015/06/chart">
            <c:ext xmlns:c16="http://schemas.microsoft.com/office/drawing/2014/chart" uri="{C3380CC4-5D6E-409C-BE32-E72D297353CC}">
              <c16:uniqueId val="{00000000-7591-4C91-89E0-1DA4A9645A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591-4C91-89E0-1DA4A9645A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58</c:v>
                </c:pt>
                <c:pt idx="3">
                  <c:v>50</c:v>
                </c:pt>
                <c:pt idx="6">
                  <c:v>41</c:v>
                </c:pt>
                <c:pt idx="9">
                  <c:v>39</c:v>
                </c:pt>
                <c:pt idx="12">
                  <c:v>39</c:v>
                </c:pt>
              </c:numCache>
            </c:numRef>
          </c:val>
          <c:extLst xmlns:c16r2="http://schemas.microsoft.com/office/drawing/2015/06/chart">
            <c:ext xmlns:c16="http://schemas.microsoft.com/office/drawing/2014/chart" uri="{C3380CC4-5D6E-409C-BE32-E72D297353CC}">
              <c16:uniqueId val="{00000002-7591-4C91-89E0-1DA4A9645A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140</c:v>
                </c:pt>
                <c:pt idx="3">
                  <c:v>140</c:v>
                </c:pt>
                <c:pt idx="6">
                  <c:v>160</c:v>
                </c:pt>
                <c:pt idx="9">
                  <c:v>179</c:v>
                </c:pt>
                <c:pt idx="12">
                  <c:v>183</c:v>
                </c:pt>
              </c:numCache>
            </c:numRef>
          </c:val>
          <c:extLst xmlns:c16r2="http://schemas.microsoft.com/office/drawing/2015/06/chart">
            <c:ext xmlns:c16="http://schemas.microsoft.com/office/drawing/2014/chart" uri="{C3380CC4-5D6E-409C-BE32-E72D297353CC}">
              <c16:uniqueId val="{00000003-7591-4C91-89E0-1DA4A9645A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1013</c:v>
                </c:pt>
                <c:pt idx="3">
                  <c:v>986</c:v>
                </c:pt>
                <c:pt idx="6">
                  <c:v>825</c:v>
                </c:pt>
                <c:pt idx="9">
                  <c:v>812</c:v>
                </c:pt>
                <c:pt idx="12">
                  <c:v>761</c:v>
                </c:pt>
              </c:numCache>
            </c:numRef>
          </c:val>
          <c:extLst xmlns:c16r2="http://schemas.microsoft.com/office/drawing/2015/06/chart">
            <c:ext xmlns:c16="http://schemas.microsoft.com/office/drawing/2014/chart" uri="{C3380CC4-5D6E-409C-BE32-E72D297353CC}">
              <c16:uniqueId val="{00000004-7591-4C91-89E0-1DA4A9645A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591-4C91-89E0-1DA4A9645A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591-4C91-89E0-1DA4A9645A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1676</c:v>
                </c:pt>
                <c:pt idx="3">
                  <c:v>1648</c:v>
                </c:pt>
                <c:pt idx="6">
                  <c:v>1679</c:v>
                </c:pt>
                <c:pt idx="9">
                  <c:v>1713</c:v>
                </c:pt>
                <c:pt idx="12">
                  <c:v>1683</c:v>
                </c:pt>
              </c:numCache>
            </c:numRef>
          </c:val>
          <c:extLst xmlns:c16r2="http://schemas.microsoft.com/office/drawing/2015/06/chart">
            <c:ext xmlns:c16="http://schemas.microsoft.com/office/drawing/2014/chart" uri="{C3380CC4-5D6E-409C-BE32-E72D297353CC}">
              <c16:uniqueId val="{00000007-7591-4C91-89E0-1DA4A9645ABB}"/>
            </c:ext>
          </c:extLst>
        </c:ser>
        <c:dLbls>
          <c:showLegendKey val="0"/>
          <c:showVal val="0"/>
          <c:showCatName val="0"/>
          <c:showSerName val="0"/>
          <c:showPercent val="0"/>
          <c:showBubbleSize val="0"/>
        </c:dLbls>
        <c:gapWidth val="100"/>
        <c:overlap val="100"/>
        <c:axId val="255776640"/>
        <c:axId val="255778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1077</c:v>
                </c:pt>
                <c:pt idx="2">
                  <c:v>#N/A</c:v>
                </c:pt>
                <c:pt idx="3">
                  <c:v>#N/A</c:v>
                </c:pt>
                <c:pt idx="4">
                  <c:v>1016</c:v>
                </c:pt>
                <c:pt idx="5">
                  <c:v>#N/A</c:v>
                </c:pt>
                <c:pt idx="6">
                  <c:v>#N/A</c:v>
                </c:pt>
                <c:pt idx="7">
                  <c:v>917</c:v>
                </c:pt>
                <c:pt idx="8">
                  <c:v>#N/A</c:v>
                </c:pt>
                <c:pt idx="9">
                  <c:v>#N/A</c:v>
                </c:pt>
                <c:pt idx="10">
                  <c:v>915</c:v>
                </c:pt>
                <c:pt idx="11">
                  <c:v>#N/A</c:v>
                </c:pt>
                <c:pt idx="12">
                  <c:v>#N/A</c:v>
                </c:pt>
                <c:pt idx="13">
                  <c:v>837</c:v>
                </c:pt>
                <c:pt idx="14">
                  <c:v>#N/A</c:v>
                </c:pt>
              </c:numCache>
            </c:numRef>
          </c:val>
          <c:smooth val="0"/>
          <c:extLst xmlns:c16r2="http://schemas.microsoft.com/office/drawing/2015/06/chart">
            <c:ext xmlns:c16="http://schemas.microsoft.com/office/drawing/2014/chart" uri="{C3380CC4-5D6E-409C-BE32-E72D297353CC}">
              <c16:uniqueId val="{00000008-7591-4C91-89E0-1DA4A9645ABB}"/>
            </c:ext>
          </c:extLst>
        </c:ser>
        <c:dLbls>
          <c:showLegendKey val="0"/>
          <c:showVal val="0"/>
          <c:showCatName val="0"/>
          <c:showSerName val="0"/>
          <c:showPercent val="0"/>
          <c:showBubbleSize val="0"/>
        </c:dLbls>
        <c:marker val="1"/>
        <c:smooth val="0"/>
        <c:axId val="255776640"/>
        <c:axId val="255778816"/>
      </c:lineChart>
      <c:catAx>
        <c:axId val="25577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5778816"/>
        <c:crosses val="autoZero"/>
        <c:auto val="1"/>
        <c:lblAlgn val="ctr"/>
        <c:lblOffset val="100"/>
        <c:tickLblSkip val="1"/>
        <c:tickMarkSkip val="1"/>
        <c:noMultiLvlLbl val="0"/>
      </c:catAx>
      <c:valAx>
        <c:axId val="25577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77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20146</c:v>
                </c:pt>
                <c:pt idx="5">
                  <c:v>19744</c:v>
                </c:pt>
                <c:pt idx="8">
                  <c:v>19705</c:v>
                </c:pt>
                <c:pt idx="11">
                  <c:v>19224</c:v>
                </c:pt>
                <c:pt idx="14">
                  <c:v>18507</c:v>
                </c:pt>
              </c:numCache>
            </c:numRef>
          </c:val>
          <c:extLst xmlns:c16r2="http://schemas.microsoft.com/office/drawing/2015/06/chart">
            <c:ext xmlns:c16="http://schemas.microsoft.com/office/drawing/2014/chart" uri="{C3380CC4-5D6E-409C-BE32-E72D297353CC}">
              <c16:uniqueId val="{00000000-6A3A-4E4D-98BE-D25717F608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449</c:v>
                </c:pt>
                <c:pt idx="5">
                  <c:v>445</c:v>
                </c:pt>
                <c:pt idx="8">
                  <c:v>419</c:v>
                </c:pt>
                <c:pt idx="11">
                  <c:v>379</c:v>
                </c:pt>
                <c:pt idx="14">
                  <c:v>347</c:v>
                </c:pt>
              </c:numCache>
            </c:numRef>
          </c:val>
          <c:extLst xmlns:c16r2="http://schemas.microsoft.com/office/drawing/2015/06/chart">
            <c:ext xmlns:c16="http://schemas.microsoft.com/office/drawing/2014/chart" uri="{C3380CC4-5D6E-409C-BE32-E72D297353CC}">
              <c16:uniqueId val="{00000001-6A3A-4E4D-98BE-D25717F608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1307</c:v>
                </c:pt>
                <c:pt idx="5">
                  <c:v>897</c:v>
                </c:pt>
                <c:pt idx="8">
                  <c:v>939</c:v>
                </c:pt>
                <c:pt idx="11">
                  <c:v>874</c:v>
                </c:pt>
                <c:pt idx="14">
                  <c:v>1140</c:v>
                </c:pt>
              </c:numCache>
            </c:numRef>
          </c:val>
          <c:extLst xmlns:c16r2="http://schemas.microsoft.com/office/drawing/2015/06/chart">
            <c:ext xmlns:c16="http://schemas.microsoft.com/office/drawing/2014/chart" uri="{C3380CC4-5D6E-409C-BE32-E72D297353CC}">
              <c16:uniqueId val="{00000002-6A3A-4E4D-98BE-D25717F608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A3A-4E4D-98BE-D25717F608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A3A-4E4D-98BE-D25717F608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A3A-4E4D-98BE-D25717F608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2769</c:v>
                </c:pt>
                <c:pt idx="3">
                  <c:v>2525</c:v>
                </c:pt>
                <c:pt idx="6">
                  <c:v>2352</c:v>
                </c:pt>
                <c:pt idx="9">
                  <c:v>1943</c:v>
                </c:pt>
                <c:pt idx="12">
                  <c:v>1600</c:v>
                </c:pt>
              </c:numCache>
            </c:numRef>
          </c:val>
          <c:extLst xmlns:c16r2="http://schemas.microsoft.com/office/drawing/2015/06/chart">
            <c:ext xmlns:c16="http://schemas.microsoft.com/office/drawing/2014/chart" uri="{C3380CC4-5D6E-409C-BE32-E72D297353CC}">
              <c16:uniqueId val="{00000006-6A3A-4E4D-98BE-D25717F608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1047</c:v>
                </c:pt>
                <c:pt idx="3">
                  <c:v>977</c:v>
                </c:pt>
                <c:pt idx="6">
                  <c:v>895</c:v>
                </c:pt>
                <c:pt idx="9">
                  <c:v>808</c:v>
                </c:pt>
                <c:pt idx="12">
                  <c:v>700</c:v>
                </c:pt>
              </c:numCache>
            </c:numRef>
          </c:val>
          <c:extLst xmlns:c16r2="http://schemas.microsoft.com/office/drawing/2015/06/chart">
            <c:ext xmlns:c16="http://schemas.microsoft.com/office/drawing/2014/chart" uri="{C3380CC4-5D6E-409C-BE32-E72D297353CC}">
              <c16:uniqueId val="{00000007-6A3A-4E4D-98BE-D25717F608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13206</c:v>
                </c:pt>
                <c:pt idx="3">
                  <c:v>12709</c:v>
                </c:pt>
                <c:pt idx="6">
                  <c:v>11749</c:v>
                </c:pt>
                <c:pt idx="9">
                  <c:v>10849</c:v>
                </c:pt>
                <c:pt idx="12">
                  <c:v>9902</c:v>
                </c:pt>
              </c:numCache>
            </c:numRef>
          </c:val>
          <c:extLst xmlns:c16r2="http://schemas.microsoft.com/office/drawing/2015/06/chart">
            <c:ext xmlns:c16="http://schemas.microsoft.com/office/drawing/2014/chart" uri="{C3380CC4-5D6E-409C-BE32-E72D297353CC}">
              <c16:uniqueId val="{00000008-6A3A-4E4D-98BE-D25717F608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313</c:v>
                </c:pt>
                <c:pt idx="3">
                  <c:v>275</c:v>
                </c:pt>
                <c:pt idx="6">
                  <c:v>330</c:v>
                </c:pt>
                <c:pt idx="9">
                  <c:v>353</c:v>
                </c:pt>
                <c:pt idx="12">
                  <c:v>338</c:v>
                </c:pt>
              </c:numCache>
            </c:numRef>
          </c:val>
          <c:extLst xmlns:c16r2="http://schemas.microsoft.com/office/drawing/2015/06/chart">
            <c:ext xmlns:c16="http://schemas.microsoft.com/office/drawing/2014/chart" uri="{C3380CC4-5D6E-409C-BE32-E72D297353CC}">
              <c16:uniqueId val="{00000009-6A3A-4E4D-98BE-D25717F608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16332</c:v>
                </c:pt>
                <c:pt idx="3">
                  <c:v>16452</c:v>
                </c:pt>
                <c:pt idx="6">
                  <c:v>16082</c:v>
                </c:pt>
                <c:pt idx="9">
                  <c:v>15674</c:v>
                </c:pt>
                <c:pt idx="12">
                  <c:v>15195</c:v>
                </c:pt>
              </c:numCache>
            </c:numRef>
          </c:val>
          <c:extLst xmlns:c16r2="http://schemas.microsoft.com/office/drawing/2015/06/chart">
            <c:ext xmlns:c16="http://schemas.microsoft.com/office/drawing/2014/chart" uri="{C3380CC4-5D6E-409C-BE32-E72D297353CC}">
              <c16:uniqueId val="{0000000A-6A3A-4E4D-98BE-D25717F608F2}"/>
            </c:ext>
          </c:extLst>
        </c:ser>
        <c:dLbls>
          <c:showLegendKey val="0"/>
          <c:showVal val="0"/>
          <c:showCatName val="0"/>
          <c:showSerName val="0"/>
          <c:showPercent val="0"/>
          <c:showBubbleSize val="0"/>
        </c:dLbls>
        <c:gapWidth val="100"/>
        <c:overlap val="100"/>
        <c:axId val="268168192"/>
        <c:axId val="251265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11765</c:v>
                </c:pt>
                <c:pt idx="2">
                  <c:v>#N/A</c:v>
                </c:pt>
                <c:pt idx="3">
                  <c:v>#N/A</c:v>
                </c:pt>
                <c:pt idx="4">
                  <c:v>11851</c:v>
                </c:pt>
                <c:pt idx="5">
                  <c:v>#N/A</c:v>
                </c:pt>
                <c:pt idx="6">
                  <c:v>#N/A</c:v>
                </c:pt>
                <c:pt idx="7">
                  <c:v>10344</c:v>
                </c:pt>
                <c:pt idx="8">
                  <c:v>#N/A</c:v>
                </c:pt>
                <c:pt idx="9">
                  <c:v>#N/A</c:v>
                </c:pt>
                <c:pt idx="10">
                  <c:v>9150</c:v>
                </c:pt>
                <c:pt idx="11">
                  <c:v>#N/A</c:v>
                </c:pt>
                <c:pt idx="12">
                  <c:v>#N/A</c:v>
                </c:pt>
                <c:pt idx="13">
                  <c:v>7741</c:v>
                </c:pt>
                <c:pt idx="14">
                  <c:v>#N/A</c:v>
                </c:pt>
              </c:numCache>
            </c:numRef>
          </c:val>
          <c:smooth val="0"/>
          <c:extLst xmlns:c16r2="http://schemas.microsoft.com/office/drawing/2015/06/chart">
            <c:ext xmlns:c16="http://schemas.microsoft.com/office/drawing/2014/chart" uri="{C3380CC4-5D6E-409C-BE32-E72D297353CC}">
              <c16:uniqueId val="{0000000B-6A3A-4E4D-98BE-D25717F608F2}"/>
            </c:ext>
          </c:extLst>
        </c:ser>
        <c:dLbls>
          <c:showLegendKey val="0"/>
          <c:showVal val="0"/>
          <c:showCatName val="0"/>
          <c:showSerName val="0"/>
          <c:showPercent val="0"/>
          <c:showBubbleSize val="0"/>
        </c:dLbls>
        <c:marker val="1"/>
        <c:smooth val="0"/>
        <c:axId val="268168192"/>
        <c:axId val="251265792"/>
      </c:lineChart>
      <c:catAx>
        <c:axId val="26816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1265792"/>
        <c:crosses val="autoZero"/>
        <c:auto val="1"/>
        <c:lblAlgn val="ctr"/>
        <c:lblOffset val="100"/>
        <c:tickLblSkip val="1"/>
        <c:tickMarkSkip val="1"/>
        <c:noMultiLvlLbl val="0"/>
      </c:catAx>
      <c:valAx>
        <c:axId val="25126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16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885</c:v>
                </c:pt>
                <c:pt idx="1">
                  <c:v>839</c:v>
                </c:pt>
                <c:pt idx="2">
                  <c:v>995</c:v>
                </c:pt>
              </c:numCache>
            </c:numRef>
          </c:val>
          <c:extLst xmlns:c16r2="http://schemas.microsoft.com/office/drawing/2015/06/chart">
            <c:ext xmlns:c16="http://schemas.microsoft.com/office/drawing/2014/chart" uri="{C3380CC4-5D6E-409C-BE32-E72D297353CC}">
              <c16:uniqueId val="{00000000-65ED-40C1-A7EC-007C777FE4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65ED-40C1-A7EC-007C777FE4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1331</c:v>
                </c:pt>
                <c:pt idx="1">
                  <c:v>1178</c:v>
                </c:pt>
                <c:pt idx="2">
                  <c:v>1163</c:v>
                </c:pt>
              </c:numCache>
            </c:numRef>
          </c:val>
          <c:extLst xmlns:c16r2="http://schemas.microsoft.com/office/drawing/2015/06/chart">
            <c:ext xmlns:c16="http://schemas.microsoft.com/office/drawing/2014/chart" uri="{C3380CC4-5D6E-409C-BE32-E72D297353CC}">
              <c16:uniqueId val="{00000002-65ED-40C1-A7EC-007C777FE45A}"/>
            </c:ext>
          </c:extLst>
        </c:ser>
        <c:dLbls>
          <c:showLegendKey val="0"/>
          <c:showVal val="0"/>
          <c:showCatName val="0"/>
          <c:showSerName val="0"/>
          <c:showPercent val="0"/>
          <c:showBubbleSize val="0"/>
        </c:dLbls>
        <c:gapWidth val="120"/>
        <c:overlap val="100"/>
        <c:axId val="267910528"/>
        <c:axId val="267584640"/>
      </c:barChart>
      <c:catAx>
        <c:axId val="26791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7584640"/>
        <c:crosses val="autoZero"/>
        <c:auto val="1"/>
        <c:lblAlgn val="ctr"/>
        <c:lblOffset val="100"/>
        <c:tickLblSkip val="1"/>
        <c:tickMarkSkip val="1"/>
        <c:noMultiLvlLbl val="0"/>
      </c:catAx>
      <c:valAx>
        <c:axId val="267584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791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{ED714B88-F6E5-4377-BCEA-85F043A96847}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A95-4EF7-9D55-A2012F96CCB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{FC19108D-5722-4093-B5FF-0C9F47F248B8}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95-4EF7-9D55-A2012F96CCB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{D9F55902-C7A4-4EFA-8995-0888D9694F08}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95-4EF7-9D55-A2012F96CCB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{4765F45E-B9DB-48EB-980A-DCD15C6E30FF}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95-4EF7-9D55-A2012F96CCB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{DFDE8162-DFAF-45FA-8C6E-95E64FF45687}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95-4EF7-9D55-A2012F96CCB4}"/>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{CD420D32-DF22-4649-BCDB-0A86ED239EFF}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A95-4EF7-9D55-A2012F96CCB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{3E2DDCDA-252B-4A2A-99F0-FEFC74655447}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A95-4EF7-9D55-A2012F96CCB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{2DAB0A83-8D2C-43EF-8A49-09091811FC01}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A95-4EF7-9D55-A2012F96CCB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{FAB95E69-E3BC-422B-BA72-605EAFBBE3B2}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A95-4EF7-9D55-A2012F96CC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31.4</c:v>
                </c:pt>
              </c:numCache>
            </c:numRef>
          </c:xVal>
          <c:yVal>
            <c:numRef>
              <c:f>公会計指標分析・財政指標組合せ分析表!$BP$51:$DC$51</c:f>
              <c:numCache>
                <c:formatCode>#,##0.0;"▲ "#,##0.0</c:formatCode>
                <c:ptCount val="40"/>
                <c:pt idx="8">
                  <c:v>130.80000000000001</c:v>
                </c:pt>
              </c:numCache>
            </c:numRef>
          </c:yVal>
          <c:smooth val="0"/>
          <c:extLst xmlns:c16r2="http://schemas.microsoft.com/office/drawing/2015/06/chart">
            <c:ext xmlns:c16="http://schemas.microsoft.com/office/drawing/2014/chart" uri="{C3380CC4-5D6E-409C-BE32-E72D297353CC}">
              <c16:uniqueId val="{00000009-BA95-4EF7-9D55-A2012F96CC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{F65A876D-23F7-4CF6-ADD8-C6B475629B79}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A95-4EF7-9D55-A2012F96CCB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{ECE21170-F1B6-4EBD-B781-70D2FE6D4496}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95-4EF7-9D55-A2012F96CCB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{A5D1BD97-0150-440B-A6DB-6A40F0069C86}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95-4EF7-9D55-A2012F96CCB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{B3D17351-4AF6-4C90-8EDC-5B7C57B804BD}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95-4EF7-9D55-A2012F96CCB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{30E17C29-8B86-4B83-AF4B-ECDFE37538E2}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95-4EF7-9D55-A2012F96CCB4}"/>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{6DB333E8-5D36-4774-AA24-20F041E34DCD}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A95-4EF7-9D55-A2012F96CCB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{530D1C77-F939-47B8-87B6-FC4EEF4CF1E0}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A95-4EF7-9D55-A2012F96CCB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{E2D98605-6790-4417-BEFC-56DA8E513F2A}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A95-4EF7-9D55-A2012F96CCB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{C6D075CB-B2F0-48D6-A31D-051D80E5FB1C}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A95-4EF7-9D55-A2012F96CC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numCache>
            </c:numRef>
          </c:xVal>
          <c:yVal>
            <c:numRef>
              <c:f>公会計指標分析・財政指標組合せ分析表!$BP$55:$DC$55</c:f>
              <c:numCache>
                <c:formatCode>#,##0.0;"▲ "#,##0.0</c:formatCode>
                <c:ptCount val="40"/>
                <c:pt idx="8">
                  <c:v>58.5</c:v>
                </c:pt>
              </c:numCache>
            </c:numRef>
          </c:yVal>
          <c:smooth val="0"/>
          <c:extLst xmlns:c16r2="http://schemas.microsoft.com/office/drawing/2015/06/chart">
            <c:ext xmlns:c16="http://schemas.microsoft.com/office/drawing/2014/chart" uri="{C3380CC4-5D6E-409C-BE32-E72D297353CC}">
              <c16:uniqueId val="{00000013-BA95-4EF7-9D55-A2012F96CCB4}"/>
            </c:ext>
          </c:extLst>
        </c:ser>
        <c:dLbls>
          <c:showLegendKey val="0"/>
          <c:showVal val="1"/>
          <c:showCatName val="0"/>
          <c:showSerName val="0"/>
          <c:showPercent val="0"/>
          <c:showBubbleSize val="0"/>
        </c:dLbls>
        <c:axId val="267844224"/>
        <c:axId val="268665600"/>
      </c:scatterChart>
      <c:valAx>
        <c:axId val="267844224"/>
        <c:scaling>
          <c:orientation val="minMax"/>
          <c:max val="55"/>
          <c:min val="3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8665600"/>
        <c:crosses val="autoZero"/>
        <c:crossBetween val="midCat"/>
      </c:valAx>
      <c:valAx>
        <c:axId val="268665600"/>
        <c:scaling>
          <c:orientation val="minMax"/>
          <c:max val="143"/>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7844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{5BB7DBEA-A2C9-4201-97A5-AF83ED38560B}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343-4F27-A2DC-2CCFD95B94D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{2D42B879-BEF1-41C7-90B5-3CE70291228D}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43-4F27-A2DC-2CCFD95B94D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{283B6330-910E-4AF2-B6E2-52C6F385D439}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43-4F27-A2DC-2CCFD95B94D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{869A86F7-4157-4BC0-AA60-83E71ACCF2E7}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43-4F27-A2DC-2CCFD95B94D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{45120DE4-DA24-48F5-A77C-832C8A58174E}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43-4F27-A2DC-2CCFD95B94D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{8E18C1C9-93F9-4882-ADCE-9A62E7495790}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343-4F27-A2DC-2CCFD95B94D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{77BDA58A-FD5B-4545-BD6B-088CBEBC7247}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343-4F27-A2DC-2CCFD95B94D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{79EDCEE1-6A21-4A5B-A230-88A83451AA27}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343-4F27-A2DC-2CCFD95B94D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{CC2B3116-762C-4878-9FE9-AE78D14412A1}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343-4F27-A2DC-2CCFD95B94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12.1</c:v>
                </c:pt>
                <c:pt idx="16">
                  <c:v>11.2</c:v>
                </c:pt>
                <c:pt idx="24">
                  <c:v>10.7</c:v>
                </c:pt>
                <c:pt idx="32">
                  <c:v>10.199999999999999</c:v>
                </c:pt>
              </c:numCache>
            </c:numRef>
          </c:xVal>
          <c:yVal>
            <c:numRef>
              <c:f>公会計指標分析・財政指標組合せ分析表!$BP$73:$DC$73</c:f>
              <c:numCache>
                <c:formatCode>#,##0.0;"▲ "#,##0.0</c:formatCode>
                <c:ptCount val="40"/>
                <c:pt idx="0">
                  <c:v>132.4</c:v>
                </c:pt>
                <c:pt idx="8">
                  <c:v>130.80000000000001</c:v>
                </c:pt>
                <c:pt idx="16">
                  <c:v>117</c:v>
                </c:pt>
                <c:pt idx="24">
                  <c:v>105.7</c:v>
                </c:pt>
                <c:pt idx="32">
                  <c:v>90.5</c:v>
                </c:pt>
              </c:numCache>
            </c:numRef>
          </c:yVal>
          <c:smooth val="0"/>
          <c:extLst xmlns:c16r2="http://schemas.microsoft.com/office/drawing/2015/06/chart">
            <c:ext xmlns:c16="http://schemas.microsoft.com/office/drawing/2014/chart" uri="{C3380CC4-5D6E-409C-BE32-E72D297353CC}">
              <c16:uniqueId val="{00000009-3343-4F27-A2DC-2CCFD95B94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{2D626526-53C1-4146-9505-43D324917E7D}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343-4F27-A2DC-2CCFD95B94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{4D1E7CBF-C859-406C-96E7-5DE9A3DBB999}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43-4F27-A2DC-2CCFD95B94D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{9C832549-11BE-4A79-A3E0-2DDCD716C7FD}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43-4F27-A2DC-2CCFD95B94D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{CE113951-932D-4FA9-AC05-38E5F8F60F6A}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43-4F27-A2DC-2CCFD95B94D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{9E2F7C12-9138-44D6-8687-725214D6E7C0}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43-4F27-A2DC-2CCFD95B94D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{2EDC1423-F91B-4219-8B8A-A0C735CC1C50}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343-4F27-A2DC-2CCFD95B94D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{BE7996C0-B578-4BA5-85CA-6B3D7F8B4286}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343-4F27-A2DC-2CCFD95B94D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{984EFFDF-98A8-4E86-BEE1-751434371EB7}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343-4F27-A2DC-2CCFD95B94D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{0B05CF0F-70E4-45A9-973B-18FB48305203}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343-4F27-A2DC-2CCFD95B94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3343-4F27-A2DC-2CCFD95B94DD}"/>
            </c:ext>
          </c:extLst>
        </c:ser>
        <c:dLbls>
          <c:showLegendKey val="0"/>
          <c:showVal val="1"/>
          <c:showCatName val="0"/>
          <c:showSerName val="0"/>
          <c:showPercent val="0"/>
          <c:showBubbleSize val="0"/>
        </c:dLbls>
        <c:axId val="268994816"/>
        <c:axId val="269017472"/>
      </c:scatterChart>
      <c:valAx>
        <c:axId val="268994816"/>
        <c:scaling>
          <c:orientation val="minMax"/>
          <c:max val="13.2"/>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9017472"/>
        <c:crosses val="autoZero"/>
        <c:crossBetween val="midCat"/>
      </c:valAx>
      <c:valAx>
        <c:axId val="269017472"/>
        <c:scaling>
          <c:orientation val="minMax"/>
          <c:max val="147"/>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8994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元利償還金は、第４次男鹿市行政改革大綱に基づき地方債の発行の抑制を図っていること、既発債の償還が終了したことが要因となり、前年度よりも減少している。</a:t>
          </a:r>
        </a:p>
        <a:p>
          <a:r>
            <a:rPr kumimoji="1" lang="ja-JP" altLang="en-US" sz="1200">
              <a:latin typeface="ＭＳ ゴシック" pitchFamily="49" charset="-128"/>
              <a:ea typeface="ＭＳ ゴシック" pitchFamily="49" charset="-128"/>
            </a:rPr>
            <a:t>　病院事業、下水道事業における準元利償還金の減少に伴い、公営企業分に関しては減少傾向となっている。一方、一部事務組合への負担金は、消防一部事務組合の救急車更新に係る元金償還開始により前年度よりも増加している。</a:t>
          </a:r>
        </a:p>
        <a:p>
          <a:r>
            <a:rPr kumimoji="1" lang="ja-JP" altLang="en-US" sz="1200">
              <a:latin typeface="ＭＳ ゴシック" pitchFamily="49" charset="-128"/>
              <a:ea typeface="ＭＳ ゴシック" pitchFamily="49" charset="-128"/>
            </a:rPr>
            <a:t>　今後は、大型事業に係る地方債の償還開始により、一時的に元利償還金等が増加するが、その後は第４次男鹿市行政改革大綱に基づく地方債発行抑制の取組により緩やかに減少する見込みであり、より低利の地方債への借換えを推進するなどさらなる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○一般会計等に係る地方債現在高</a:t>
          </a:r>
        </a:p>
        <a:p>
          <a:r>
            <a:rPr kumimoji="1" lang="ja-JP" altLang="en-US" sz="1200">
              <a:latin typeface="ＭＳ ゴシック" pitchFamily="49" charset="-128"/>
              <a:ea typeface="ＭＳ ゴシック" pitchFamily="49" charset="-128"/>
            </a:rPr>
            <a:t>　第４次男鹿市行政改革大綱に基づき地方債の発行の抑制を図っていること、また既発債の償還終了により残高は減少となっている。</a:t>
          </a: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　公営企業債発行を伴う事業費が減少傾向にあることにより、繰入見込額も減少となっている。</a:t>
          </a:r>
        </a:p>
        <a:p>
          <a:r>
            <a:rPr kumimoji="1" lang="ja-JP" altLang="en-US" sz="1200">
              <a:latin typeface="ＭＳ ゴシック" pitchFamily="49" charset="-128"/>
              <a:ea typeface="ＭＳ ゴシック" pitchFamily="49" charset="-128"/>
            </a:rPr>
            <a:t>○退職手当負担見込額</a:t>
          </a:r>
        </a:p>
        <a:p>
          <a:r>
            <a:rPr kumimoji="1" lang="ja-JP" altLang="en-US" sz="1200">
              <a:latin typeface="ＭＳ ゴシック" pitchFamily="49" charset="-128"/>
              <a:ea typeface="ＭＳ ゴシック" pitchFamily="49" charset="-128"/>
            </a:rPr>
            <a:t>　組合に積立てしている退職手当負担金を積み増ししたこと、また、職員数が減少したことにより、負担見込額も減少となっている。</a:t>
          </a:r>
        </a:p>
        <a:p>
          <a:r>
            <a:rPr kumimoji="1" lang="ja-JP" altLang="en-US" sz="1200">
              <a:latin typeface="ＭＳ ゴシック" pitchFamily="49" charset="-128"/>
              <a:ea typeface="ＭＳ ゴシック" pitchFamily="49" charset="-128"/>
            </a:rPr>
            <a:t>○充当可能基金</a:t>
          </a:r>
        </a:p>
        <a:p>
          <a:r>
            <a:rPr kumimoji="1" lang="ja-JP" altLang="en-US" sz="1200">
              <a:latin typeface="ＭＳ ゴシック" pitchFamily="49" charset="-128"/>
              <a:ea typeface="ＭＳ ゴシック" pitchFamily="49" charset="-128"/>
            </a:rPr>
            <a:t>　除雪費の減や交付金の増などにより、基金の積み増しを行うことができ、残高は増加した。</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今後も充当可能基金残高の確保に努めるほか、地方債残高の減少に引き続き努め、将来負担の軽減を図っていく。</a:t>
          </a:r>
        </a:p>
        <a:p>
          <a:r>
            <a:rPr kumimoji="1" lang="ja-JP" altLang="en-US" sz="12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秋田県男鹿市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複合観光施設整備事業の財源として地域振興基金を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万円取り崩した一方、財政調整基金は決算剰余金の増に伴う積み立てと、過疎地域自立促進基金は過疎対策事業債（ソフト）を原資とした積み立てにより増加し、基金全体では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は、今後さらに積み立てを行っていく予定であるが、男鹿駅前広場整備事業に地域振興基金を充当する予定であり、財政調整基金は大幅な増加は見込まれないことなどから、基金全体で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地域医療の確保、住民の日常的な移動のための交通手段の確保、集落の維持及び活性化その他の住民が将来にわたり安全に安心して暮らすことのできる地域社会の実現など過疎地域の自立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・中山間ふるさと水と土保全基金：中山間地域における農地や土地改良施設の有する多面的機能の良好な発揮と地域住民活動の活性化を図るため、施設や農地の利活用及び保全整備等の施策の推進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・観光施設基金：市が設置する観光施設の良好な管理運営の推進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・教育施設整備基金：市の学校施設及び社会教育施設の整備の推進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・地域振興基金：複合観光施設整備事業のため、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万円を取り崩したほか、男鹿版ＤＭＯ推進事業や商工振興事業の財源として取り崩し、全体で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・過疎地域自立促進基金：過疎対策事業債（ソフト）を原資とし、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・教育施設整備基金：小中学校のトイレの洋式化の財源とするため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・地域振興基金：男鹿駅前広場整備事業へ充当するための取り崩しを予定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・過疎地域自立促進基金：過疎対策事業債（ソフト）を原資とし、令和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万円まで積み立て予定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・観光施設基金：観光施設の老朽化に伴う修繕や更新する財源として、取り崩しを予定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降雪量が少なかったことによる除雪費の減少や交付税が増加したため残高が増加したものである。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事業の取捨選択や公共施設の適正管理を推進し基金に頼らない財政運営をし、標準財政規模の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％以上の財政調整基金確保に努めることとしている。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取り崩し及び積み立てを行っておらず、増減はないものである。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当面の間、取り崩し及び積み立てを行う予定はないものである。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27,626
27,587
241.09
16,171,195
15,804,413
338,687
10,312,302
15,194,730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年度及び</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年度の固定資産台帳は整備されているが、施設類型別の精査が必要なため数値が算出されていない。平成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年度は、道路の供用開始が不明だった道路について、合併時の平成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年を供用開始としたため償却率が低い状況であったが、実際の有形固定資産減価償却率はもっと高い水準にあるものと考えられる。</a:t>
          </a:r>
          <a:br>
            <a:rPr kumimoji="1" lang="ja-JP" altLang="en-US" sz="1050">
              <a:latin typeface="ＭＳ Ｐゴシック" panose="020B0600070205080204" pitchFamily="50" charset="-128"/>
              <a:ea typeface="ＭＳ Ｐゴシック" panose="020B0600070205080204" pitchFamily="50" charset="-128"/>
            </a:rPr>
          </a:br>
          <a:r>
            <a:rPr kumimoji="1" lang="ja-JP" altLang="en-US" sz="1050">
              <a:latin typeface="ＭＳ Ｐゴシック" panose="020B0600070205080204" pitchFamily="50" charset="-128"/>
              <a:ea typeface="ＭＳ Ｐゴシック" panose="020B0600070205080204" pitchFamily="50" charset="-128"/>
            </a:rPr>
            <a:t>今後は公共施設等総合管理計画に基づき、予防保全型の維持管理による公共施設の長寿命化を図るとともに、維持管理に要する費用を抑制するため、施設の統廃合について検討していく。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33</xdr:row>
      <xdr:rowOff>66887</xdr:rowOff>
    </xdr:from>
    <xdr:to>
      <xdr:col>11</xdr:col>
      <xdr:colOff>187325</xdr:colOff>
      <xdr:row>33</xdr:row>
      <xdr:rowOff>168487</xdr:rowOff>
    </xdr:to>
    <xdr:sp macro="" textlink="">
      <xdr:nvSpPr>
        <xdr:cNvPr id="79" name="楕円 78"/>
        <xdr:cNvSpPr/>
      </xdr:nvSpPr>
      <xdr:spPr>
        <a:xfrm>
          <a:off x="2476500" y="649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20549</xdr:rowOff>
    </xdr:from>
    <xdr:ext cx="405111" cy="259045"/>
    <xdr:sp macro="" textlink="">
      <xdr:nvSpPr>
        <xdr:cNvPr id="80"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1"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2"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159614</xdr:rowOff>
    </xdr:from>
    <xdr:ext cx="405111" cy="259045"/>
    <xdr:sp macro="" textlink="">
      <xdr:nvSpPr>
        <xdr:cNvPr id="83" name="n_3mainValue有形固定資産減価償却率"/>
        <xdr:cNvSpPr txBox="1"/>
      </xdr:nvSpPr>
      <xdr:spPr>
        <a:xfrm>
          <a:off x="2324744" y="6588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5" name="正方形/長方形 8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6" name="正方形/長方形 8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債務償還比率は類似団体平均値を上回っており、主な要因としては充当可能基金残高が低いことが考えられる。平成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よりも比率は改善傾向にあり、今後は第４次男鹿市行政改革大綱に基づく地方債の発行抑制の取組により、将来負担額の増加を抑制するとともに、より一層の歳入の確保、事務事業の見直しなどの取組により基金残高の増加を図り、債務償還比率の縮減につなげていく。</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0" name="テキスト ボックス 9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2" name="テキスト ボックス 10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4" name="テキスト ボックス 10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6" name="テキスト ボックス 10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08" name="テキスト ボックス 107"/>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0" name="テキスト ボックス 109"/>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14" name="直線コネクタ 113"/>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15"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16" name="直線コネクタ 115"/>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17"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18" name="直線コネクタ 117"/>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19"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0" name="フローチャート: 判断 119"/>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1" name="フローチャート: 判断 120"/>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103547</xdr:rowOff>
    </xdr:from>
    <xdr:to>
      <xdr:col>76</xdr:col>
      <xdr:colOff>73025</xdr:colOff>
      <xdr:row>30</xdr:row>
      <xdr:rowOff>33697</xdr:rowOff>
    </xdr:to>
    <xdr:sp macro="" textlink="">
      <xdr:nvSpPr>
        <xdr:cNvPr id="127" name="楕円 126"/>
        <xdr:cNvSpPr/>
      </xdr:nvSpPr>
      <xdr:spPr>
        <a:xfrm>
          <a:off x="14744700" y="58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126424</xdr:rowOff>
    </xdr:from>
    <xdr:ext cx="469744" cy="259045"/>
    <xdr:sp macro="" textlink="">
      <xdr:nvSpPr>
        <xdr:cNvPr id="128" name="債務償還比率該当値テキスト"/>
        <xdr:cNvSpPr txBox="1"/>
      </xdr:nvSpPr>
      <xdr:spPr>
        <a:xfrm>
          <a:off x="14846300" y="569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131578</xdr:rowOff>
    </xdr:from>
    <xdr:to>
      <xdr:col>72</xdr:col>
      <xdr:colOff>123825</xdr:colOff>
      <xdr:row>29</xdr:row>
      <xdr:rowOff>61728</xdr:rowOff>
    </xdr:to>
    <xdr:sp macro="" textlink="">
      <xdr:nvSpPr>
        <xdr:cNvPr id="129" name="楕円 128"/>
        <xdr:cNvSpPr/>
      </xdr:nvSpPr>
      <xdr:spPr>
        <a:xfrm>
          <a:off x="14033500" y="57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10928</xdr:rowOff>
    </xdr:from>
    <xdr:to>
      <xdr:col>76</xdr:col>
      <xdr:colOff>22225</xdr:colOff>
      <xdr:row>29</xdr:row>
      <xdr:rowOff>154347</xdr:rowOff>
    </xdr:to>
    <xdr:cxnSp macro="">
      <xdr:nvCxnSpPr>
        <xdr:cNvPr id="130" name="直線コネクタ 129"/>
        <xdr:cNvCxnSpPr/>
      </xdr:nvCxnSpPr>
      <xdr:spPr>
        <a:xfrm>
          <a:off x="14084300" y="5754503"/>
          <a:ext cx="711200" cy="14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1"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78255</xdr:rowOff>
    </xdr:from>
    <xdr:ext cx="560923" cy="259045"/>
    <xdr:sp macro="" textlink="">
      <xdr:nvSpPr>
        <xdr:cNvPr id="132" name="n_1mainValue債務償還比率"/>
        <xdr:cNvSpPr txBox="1"/>
      </xdr:nvSpPr>
      <xdr:spPr>
        <a:xfrm>
          <a:off x="13791138" y="54789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27,626
27,587
241.09
16,171,195
15,804,413
338,687
10,312,302
15,194,730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40</xdr:row>
      <xdr:rowOff>59690</xdr:rowOff>
    </xdr:from>
    <xdr:to>
      <xdr:col>10</xdr:col>
      <xdr:colOff>165100</xdr:colOff>
      <xdr:row>40</xdr:row>
      <xdr:rowOff>161290</xdr:rowOff>
    </xdr:to>
    <xdr:sp macro="" textlink="">
      <xdr:nvSpPr>
        <xdr:cNvPr id="72" name="楕円 71"/>
        <xdr:cNvSpPr/>
      </xdr:nvSpPr>
      <xdr:spPr>
        <a:xfrm>
          <a:off x="196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40657</xdr:rowOff>
    </xdr:from>
    <xdr:ext cx="405111" cy="259045"/>
    <xdr:sp macro="" textlink="">
      <xdr:nvSpPr>
        <xdr:cNvPr id="73"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4"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75"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152417</xdr:rowOff>
    </xdr:from>
    <xdr:ext cx="405111" cy="259045"/>
    <xdr:sp macro="" textlink="">
      <xdr:nvSpPr>
        <xdr:cNvPr id="76" name="n_3mainValue【道路】&#10;有形固定資産減価償却率"/>
        <xdr:cNvSpPr txBox="1"/>
      </xdr:nvSpPr>
      <xdr:spPr>
        <a:xfrm>
          <a:off x="1816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0" name="直線コネクタ 99"/>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1"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2" name="直線コネクタ 101"/>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3"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04" name="直線コネクタ 103"/>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05"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06" name="フローチャート: 判断 105"/>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07" name="フローチャート: 判断 106"/>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08" name="フローチャート: 判断 107"/>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09" name="フローチャート: 判断 108"/>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155721</xdr:rowOff>
    </xdr:from>
    <xdr:to>
      <xdr:col>41</xdr:col>
      <xdr:colOff>101600</xdr:colOff>
      <xdr:row>39</xdr:row>
      <xdr:rowOff>85871</xdr:rowOff>
    </xdr:to>
    <xdr:sp macro="" textlink="">
      <xdr:nvSpPr>
        <xdr:cNvPr id="115" name="楕円 114"/>
        <xdr:cNvSpPr/>
      </xdr:nvSpPr>
      <xdr:spPr>
        <a:xfrm>
          <a:off x="7810500" y="66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4481</xdr:rowOff>
    </xdr:from>
    <xdr:ext cx="534377" cy="259045"/>
    <xdr:sp macro="" textlink="">
      <xdr:nvSpPr>
        <xdr:cNvPr id="116"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17"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18"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102398</xdr:rowOff>
    </xdr:from>
    <xdr:ext cx="534377" cy="259045"/>
    <xdr:sp macro="" textlink="">
      <xdr:nvSpPr>
        <xdr:cNvPr id="119" name="n_3mainValue【道路】&#10;一人当たり延長"/>
        <xdr:cNvSpPr txBox="1"/>
      </xdr:nvSpPr>
      <xdr:spPr>
        <a:xfrm>
          <a:off x="7594111" y="644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8" name="正方形/長方形 12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9" name="正方形/長方形 12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0" name="正方形/長方形 12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1" name="正方形/長方形 13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2" name="正方形/長方形 13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3" name="正方形/長方形 13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4" name="正方形/長方形 13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5" name="正方形/長方形 13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3" name="正方形/長方形 1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4" name="テキスト ボックス 1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5" name="直線コネクタ 1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6" name="テキスト ボックス 14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8" name="テキスト ボックス 14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0" name="テキスト ボックス 1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2" name="テキスト ボックス 1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4" name="テキスト ボックス 1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6" name="テキスト ボックス 15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160" name="直線コネクタ 159"/>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161"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162" name="直線コネクタ 161"/>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163"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164" name="直線コネクタ 163"/>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165"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166" name="フローチャート: 判断 165"/>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67" name="フローチャート: 判断 166"/>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168" name="フローチャート: 判断 167"/>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169" name="フローチャート: 判断 168"/>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0" name="テキスト ボックス 1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1" name="テキスト ボックス 1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2" name="テキスト ボックス 1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3" name="テキスト ボックス 1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4" name="テキスト ボックス 1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92075</xdr:rowOff>
    </xdr:from>
    <xdr:to>
      <xdr:col>10</xdr:col>
      <xdr:colOff>165100</xdr:colOff>
      <xdr:row>80</xdr:row>
      <xdr:rowOff>22225</xdr:rowOff>
    </xdr:to>
    <xdr:sp macro="" textlink="">
      <xdr:nvSpPr>
        <xdr:cNvPr id="175" name="楕円 174"/>
        <xdr:cNvSpPr/>
      </xdr:nvSpPr>
      <xdr:spPr>
        <a:xfrm>
          <a:off x="1968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8272</xdr:rowOff>
    </xdr:from>
    <xdr:ext cx="405111" cy="259045"/>
    <xdr:sp macro="" textlink="">
      <xdr:nvSpPr>
        <xdr:cNvPr id="176"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177"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178"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38752</xdr:rowOff>
    </xdr:from>
    <xdr:ext cx="405111" cy="259045"/>
    <xdr:sp macro="" textlink="">
      <xdr:nvSpPr>
        <xdr:cNvPr id="179" name="n_3mainValue【公営住宅】&#10;有形固定資産減価償却率"/>
        <xdr:cNvSpPr txBox="1"/>
      </xdr:nvSpPr>
      <xdr:spPr>
        <a:xfrm>
          <a:off x="18167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0" name="正方形/長方形 1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1" name="正方形/長方形 1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2" name="正方形/長方形 1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3" name="正方形/長方形 1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4" name="正方形/長方形 1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5" name="正方形/長方形 1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6" name="正方形/長方形 1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7" name="正方形/長方形 1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8" name="テキスト ボックス 1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9" name="直線コネクタ 1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0" name="直線コネクタ 1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1" name="テキスト ボックス 1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2" name="直線コネクタ 1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3" name="テキスト ボックス 1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4" name="直線コネクタ 1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5" name="テキスト ボックス 1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6" name="直線コネクタ 1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7" name="テキスト ボックス 1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8" name="直線コネクタ 1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99" name="テキスト ボックス 1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0" name="直線コネクタ 1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01" name="テキスト ボックス 20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03" name="テキスト ボックス 20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205" name="直線コネクタ 204"/>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206"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207" name="直線コネクタ 206"/>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208"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209" name="直線コネクタ 208"/>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210"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211" name="フローチャート: 判断 210"/>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212" name="フローチャート: 判断 211"/>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13" name="フローチャート: 判断 212"/>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214" name="フローチャート: 判断 213"/>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130992</xdr:rowOff>
    </xdr:from>
    <xdr:to>
      <xdr:col>41</xdr:col>
      <xdr:colOff>101600</xdr:colOff>
      <xdr:row>86</xdr:row>
      <xdr:rowOff>61142</xdr:rowOff>
    </xdr:to>
    <xdr:sp macro="" textlink="">
      <xdr:nvSpPr>
        <xdr:cNvPr id="220" name="楕円 219"/>
        <xdr:cNvSpPr/>
      </xdr:nvSpPr>
      <xdr:spPr>
        <a:xfrm>
          <a:off x="7810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40603</xdr:rowOff>
    </xdr:from>
    <xdr:ext cx="469744" cy="259045"/>
    <xdr:sp macro="" textlink="">
      <xdr:nvSpPr>
        <xdr:cNvPr id="221"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22"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223"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52269</xdr:rowOff>
    </xdr:from>
    <xdr:ext cx="469744" cy="259045"/>
    <xdr:sp macro="" textlink="">
      <xdr:nvSpPr>
        <xdr:cNvPr id="224" name="n_3mainValue【公営住宅】&#10;一人当たり面積"/>
        <xdr:cNvSpPr txBox="1"/>
      </xdr:nvSpPr>
      <xdr:spPr>
        <a:xfrm>
          <a:off x="7626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9" name="テキスト ボックス 2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0" name="直線コネクタ 2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1" name="直線コネクタ 2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2" name="テキスト ボックス 25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3" name="直線コネクタ 2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4" name="テキスト ボックス 2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5" name="直線コネクタ 2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6" name="テキスト ボックス 2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7" name="直線コネクタ 2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8" name="テキスト ボックス 2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9" name="直線コネクタ 2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0" name="テキスト ボックス 2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1" name="直線コネクタ 2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2" name="テキスト ボックス 26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266" name="直線コネクタ 265"/>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267"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268" name="直線コネクタ 267"/>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6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70" name="直線コネクタ 26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271"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272" name="フローチャート: 判断 271"/>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273" name="フローチャート: 判断 272"/>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274" name="フローチャート: 判断 273"/>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275" name="フローチャート: 判断 274"/>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6" name="テキスト ボックス 2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7" name="テキスト ボックス 2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8" name="テキスト ボックス 2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9" name="テキスト ボックス 2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0" name="テキスト ボックス 2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131536</xdr:rowOff>
    </xdr:from>
    <xdr:to>
      <xdr:col>72</xdr:col>
      <xdr:colOff>38100</xdr:colOff>
      <xdr:row>37</xdr:row>
      <xdr:rowOff>61686</xdr:rowOff>
    </xdr:to>
    <xdr:sp macro="" textlink="">
      <xdr:nvSpPr>
        <xdr:cNvPr id="281" name="楕円 280"/>
        <xdr:cNvSpPr/>
      </xdr:nvSpPr>
      <xdr:spPr>
        <a:xfrm>
          <a:off x="13652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74947</xdr:rowOff>
    </xdr:from>
    <xdr:ext cx="405111" cy="259045"/>
    <xdr:sp macro="" textlink="">
      <xdr:nvSpPr>
        <xdr:cNvPr id="282"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283"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284"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52813</xdr:rowOff>
    </xdr:from>
    <xdr:ext cx="405111" cy="259045"/>
    <xdr:sp macro="" textlink="">
      <xdr:nvSpPr>
        <xdr:cNvPr id="285" name="n_3mainValue【認定こども園・幼稚園・保育所】&#10;有形固定資産減価償却率"/>
        <xdr:cNvSpPr txBox="1"/>
      </xdr:nvSpPr>
      <xdr:spPr>
        <a:xfrm>
          <a:off x="13500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4" name="テキスト ボックス 2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5" name="直線コネクタ 2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6" name="直線コネクタ 29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97" name="テキスト ボックス 29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8" name="直線コネクタ 29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99" name="テキスト ボックス 29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0" name="直線コネクタ 29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01" name="テキスト ボックス 30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2" name="直線コネクタ 30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03" name="テキスト ボックス 30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4" name="直線コネクタ 3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5" name="テキスト ボックス 3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307" name="直線コネクタ 306"/>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30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309" name="直線コネクタ 30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310"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311" name="直線コネクタ 310"/>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312"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313" name="フローチャート: 判断 312"/>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314" name="フローチャート: 判断 313"/>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15" name="フローチャート: 判断 314"/>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316" name="フローチャート: 判断 315"/>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7" name="テキスト ボックス 3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8" name="テキスト ボックス 3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9" name="テキスト ボックス 3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0" name="テキスト ボックス 3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1" name="テキスト ボックス 3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45974</xdr:rowOff>
    </xdr:from>
    <xdr:to>
      <xdr:col>102</xdr:col>
      <xdr:colOff>165100</xdr:colOff>
      <xdr:row>38</xdr:row>
      <xdr:rowOff>147574</xdr:rowOff>
    </xdr:to>
    <xdr:sp macro="" textlink="">
      <xdr:nvSpPr>
        <xdr:cNvPr id="322" name="楕円 321"/>
        <xdr:cNvSpPr/>
      </xdr:nvSpPr>
      <xdr:spPr>
        <a:xfrm>
          <a:off x="19494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120667</xdr:rowOff>
    </xdr:from>
    <xdr:ext cx="469744" cy="259045"/>
    <xdr:sp macro="" textlink="">
      <xdr:nvSpPr>
        <xdr:cNvPr id="323"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32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325"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164101</xdr:rowOff>
    </xdr:from>
    <xdr:ext cx="469744" cy="259045"/>
    <xdr:sp macro="" textlink="">
      <xdr:nvSpPr>
        <xdr:cNvPr id="326" name="n_3mainValue【認定こども園・幼稚園・保育所】&#10;一人当たり面積"/>
        <xdr:cNvSpPr txBox="1"/>
      </xdr:nvSpPr>
      <xdr:spPr>
        <a:xfrm>
          <a:off x="19310427"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7" name="正方形/長方形 3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8" name="正方形/長方形 3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9" name="正方形/長方形 3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0" name="正方形/長方形 3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1" name="正方形/長方形 3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2" name="正方形/長方形 3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3" name="正方形/長方形 3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4" name="正方形/長方形 3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5" name="テキスト ボックス 3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6" name="直線コネクタ 3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7" name="テキスト ボックス 3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38" name="直線コネクタ 3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39" name="テキスト ボックス 3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0" name="直線コネクタ 3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1" name="テキスト ボックス 3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2" name="直線コネクタ 3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3" name="テキスト ボックス 3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4" name="直線コネクタ 3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5" name="テキスト ボックス 3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6" name="直線コネクタ 3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47" name="テキスト ボックス 34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8" name="直線コネクタ 3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9" name="テキスト ボックス 3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351" name="直線コネクタ 35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35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353" name="直線コネクタ 35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35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355" name="直線コネクタ 35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35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357" name="フローチャート: 判断 35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358" name="フローチャート: 判断 35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359" name="フローチャート: 判断 35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360" name="フローチャート: 判断 35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1" name="テキスト ボックス 3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2" name="テキスト ボックス 3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3" name="テキスト ボックス 3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4" name="テキスト ボックス 3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5" name="テキスト ボックス 3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164465</xdr:rowOff>
    </xdr:from>
    <xdr:to>
      <xdr:col>72</xdr:col>
      <xdr:colOff>38100</xdr:colOff>
      <xdr:row>59</xdr:row>
      <xdr:rowOff>94615</xdr:rowOff>
    </xdr:to>
    <xdr:sp macro="" textlink="">
      <xdr:nvSpPr>
        <xdr:cNvPr id="366" name="楕円 365"/>
        <xdr:cNvSpPr/>
      </xdr:nvSpPr>
      <xdr:spPr>
        <a:xfrm>
          <a:off x="13652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65422</xdr:rowOff>
    </xdr:from>
    <xdr:ext cx="405111" cy="259045"/>
    <xdr:sp macro="" textlink="">
      <xdr:nvSpPr>
        <xdr:cNvPr id="367"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368"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369"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111142</xdr:rowOff>
    </xdr:from>
    <xdr:ext cx="405111" cy="259045"/>
    <xdr:sp macro="" textlink="">
      <xdr:nvSpPr>
        <xdr:cNvPr id="370" name="n_3mainValue【学校施設】&#10;有形固定資産減価償却率"/>
        <xdr:cNvSpPr txBox="1"/>
      </xdr:nvSpPr>
      <xdr:spPr>
        <a:xfrm>
          <a:off x="13500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1" name="直線コネクタ 3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2" name="テキスト ボックス 3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3" name="直線コネクタ 3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384" name="テキスト ボックス 383"/>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5" name="直線コネクタ 3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386" name="テキスト ボックス 385"/>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7" name="直線コネクタ 3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388" name="テキスト ボックス 387"/>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0" name="テキスト ボックス 3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392" name="直線コネクタ 391"/>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393"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394" name="直線コネクタ 393"/>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395"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396" name="直線コネクタ 395"/>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397"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398" name="フローチャート: 判断 397"/>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399" name="フローチャート: 判断 398"/>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400" name="フローチャート: 判断 399"/>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401" name="フローチャート: 判断 400"/>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2" name="テキスト ボックス 4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3" name="テキスト ボックス 4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4" name="テキスト ボックス 4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5" name="テキスト ボックス 4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6" name="テキスト ボックス 4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16225</xdr:rowOff>
    </xdr:from>
    <xdr:to>
      <xdr:col>102</xdr:col>
      <xdr:colOff>165100</xdr:colOff>
      <xdr:row>63</xdr:row>
      <xdr:rowOff>117825</xdr:rowOff>
    </xdr:to>
    <xdr:sp macro="" textlink="">
      <xdr:nvSpPr>
        <xdr:cNvPr id="407" name="楕円 406"/>
        <xdr:cNvSpPr/>
      </xdr:nvSpPr>
      <xdr:spPr>
        <a:xfrm>
          <a:off x="19494500" y="108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129872</xdr:rowOff>
    </xdr:from>
    <xdr:ext cx="469744" cy="259045"/>
    <xdr:sp macro="" textlink="">
      <xdr:nvSpPr>
        <xdr:cNvPr id="408"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409"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410"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108952</xdr:rowOff>
    </xdr:from>
    <xdr:ext cx="469744" cy="259045"/>
    <xdr:sp macro="" textlink="">
      <xdr:nvSpPr>
        <xdr:cNvPr id="411" name="n_3mainValue【学校施設】&#10;一人当たり面積"/>
        <xdr:cNvSpPr txBox="1"/>
      </xdr:nvSpPr>
      <xdr:spPr>
        <a:xfrm>
          <a:off x="19310427" y="1091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2" name="正方形/長方形 4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3" name="正方形/長方形 4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4" name="正方形/長方形 4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5" name="正方形/長方形 4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6" name="正方形/長方形 4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7" name="正方形/長方形 4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8" name="正方形/長方形 4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9" name="正方形/長方形 4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0" name="テキスト ボックス 4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1" name="直線コネクタ 4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2" name="直線コネクタ 4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3" name="テキスト ボックス 4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4" name="直線コネクタ 4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5" name="テキスト ボックス 4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6" name="直線コネクタ 4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7" name="テキスト ボックス 4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8" name="直線コネクタ 4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9" name="テキスト ボックス 4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0" name="直線コネクタ 4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1" name="テキスト ボックス 4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2" name="直線コネクタ 4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3" name="テキスト ボックス 4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4" name="直線コネクタ 4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5" name="テキスト ボックス 4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437" name="直線コネクタ 43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43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439" name="直線コネクタ 43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1" name="直線コネクタ 44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44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443" name="フローチャート: 判断 44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444" name="フローチャート: 判断 44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445" name="フローチャート: 判断 44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446" name="フローチャート: 判断 44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7" name="テキスト ボックス 4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8" name="テキスト ボックス 4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9" name="テキスト ボックス 4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0" name="テキスト ボックス 4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1" name="テキスト ボックス 4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28121</xdr:rowOff>
    </xdr:from>
    <xdr:to>
      <xdr:col>72</xdr:col>
      <xdr:colOff>38100</xdr:colOff>
      <xdr:row>77</xdr:row>
      <xdr:rowOff>129721</xdr:rowOff>
    </xdr:to>
    <xdr:sp macro="" textlink="">
      <xdr:nvSpPr>
        <xdr:cNvPr id="452" name="楕円 451"/>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169108</xdr:rowOff>
    </xdr:from>
    <xdr:ext cx="405111" cy="259045"/>
    <xdr:sp macro="" textlink="">
      <xdr:nvSpPr>
        <xdr:cNvPr id="453" name="n_1aveValue【児童館】&#10;有形固定資産減価償却率"/>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454"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455"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456" name="n_3mainValue【児童館】&#10;有形固定資産減価償却率"/>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7" name="正方形/長方形 4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8" name="正方形/長方形 4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9" name="正方形/長方形 4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0" name="正方形/長方形 4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1" name="正方形/長方形 4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2" name="正方形/長方形 4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3" name="正方形/長方形 4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4" name="正方形/長方形 4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5" name="テキスト ボックス 4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6" name="直線コネクタ 4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67" name="直線コネクタ 46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68" name="テキスト ボックス 46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69" name="直線コネクタ 46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0" name="テキスト ボックス 46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71" name="直線コネクタ 47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72" name="テキスト ボックス 47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73" name="直線コネクタ 47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74" name="テキスト ボックス 47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75" name="直線コネクタ 47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76" name="テキスト ボックス 47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77" name="直線コネクタ 47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78" name="テキスト ボックス 47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9" name="直線コネクタ 4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0" name="テキスト ボックス 4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482" name="直線コネクタ 481"/>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483"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484" name="直線コネクタ 483"/>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485"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486" name="直線コネクタ 485"/>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487"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488" name="フローチャート: 判断 48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489" name="フローチャート: 判断 488"/>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490" name="フローチャート: 判断 489"/>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491" name="フローチャート: 判断 490"/>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2" name="テキスト ボックス 4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3" name="テキスト ボックス 4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4" name="テキスト ボックス 4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5" name="テキスト ボックス 4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6" name="テキスト ボックス 4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68943</xdr:rowOff>
    </xdr:from>
    <xdr:to>
      <xdr:col>102</xdr:col>
      <xdr:colOff>165100</xdr:colOff>
      <xdr:row>84</xdr:row>
      <xdr:rowOff>170543</xdr:rowOff>
    </xdr:to>
    <xdr:sp macro="" textlink="">
      <xdr:nvSpPr>
        <xdr:cNvPr id="497" name="楕円 496"/>
        <xdr:cNvSpPr/>
      </xdr:nvSpPr>
      <xdr:spPr>
        <a:xfrm>
          <a:off x="19494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89098</xdr:rowOff>
    </xdr:from>
    <xdr:ext cx="469744" cy="259045"/>
    <xdr:sp macro="" textlink="">
      <xdr:nvSpPr>
        <xdr:cNvPr id="498"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499"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500"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501" name="n_3mainValue【児童館】&#10;一人当たり面積"/>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2" name="正方形/長方形 5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3" name="正方形/長方形 5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4" name="正方形/長方形 5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5" name="正方形/長方形 5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6" name="正方形/長方形 5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7" name="正方形/長方形 5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8" name="正方形/長方形 5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9" name="正方形/長方形 5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0" name="テキスト ボックス 5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1" name="直線コネクタ 5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2" name="直線コネクタ 5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3" name="テキスト ボックス 51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4" name="直線コネクタ 5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5" name="テキスト ボックス 5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6" name="直線コネクタ 5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7" name="テキスト ボックス 5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8" name="直線コネクタ 5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9" name="テキスト ボックス 5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0" name="直線コネクタ 5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1" name="テキスト ボックス 5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2" name="直線コネクタ 5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3" name="テキスト ボックス 52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527" name="直線コネクタ 526"/>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528"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529" name="直線コネクタ 528"/>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1" name="直線コネクタ 53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32"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33" name="フローチャート: 判断 532"/>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534" name="フローチャート: 判断 533"/>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535" name="フローチャート: 判断 534"/>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536" name="フローチャート: 判断 535"/>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12337</xdr:rowOff>
    </xdr:from>
    <xdr:to>
      <xdr:col>72</xdr:col>
      <xdr:colOff>38100</xdr:colOff>
      <xdr:row>102</xdr:row>
      <xdr:rowOff>113937</xdr:rowOff>
    </xdr:to>
    <xdr:sp macro="" textlink="">
      <xdr:nvSpPr>
        <xdr:cNvPr id="542" name="楕円 541"/>
        <xdr:cNvSpPr/>
      </xdr:nvSpPr>
      <xdr:spPr>
        <a:xfrm>
          <a:off x="13652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73314</xdr:rowOff>
    </xdr:from>
    <xdr:ext cx="405111" cy="259045"/>
    <xdr:sp macro="" textlink="">
      <xdr:nvSpPr>
        <xdr:cNvPr id="543"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544"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545"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130464</xdr:rowOff>
    </xdr:from>
    <xdr:ext cx="405111" cy="259045"/>
    <xdr:sp macro="" textlink="">
      <xdr:nvSpPr>
        <xdr:cNvPr id="546" name="n_3mainValue【公民館】&#10;有形固定資産減価償却率"/>
        <xdr:cNvSpPr txBox="1"/>
      </xdr:nvSpPr>
      <xdr:spPr>
        <a:xfrm>
          <a:off x="135007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7" name="直線コネクタ 5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8" name="テキスト ボックス 5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9" name="直線コネクタ 5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0" name="テキスト ボックス 5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1" name="直線コネクタ 5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2" name="テキスト ボックス 5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3" name="直線コネクタ 5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4" name="テキスト ボックス 5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5" name="直線コネクタ 5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6" name="テキスト ボックス 5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7" name="直線コネクタ 5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8" name="テキスト ボックス 5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572" name="直線コネクタ 571"/>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73"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74" name="直線コネクタ 573"/>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575"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576" name="直線コネクタ 575"/>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577"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578" name="フローチャート: 判断 577"/>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579" name="フローチャート: 判断 578"/>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580" name="フローチャート: 判断 579"/>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581" name="フローチャート: 判断 580"/>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2" name="テキスト ボックス 5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3" name="テキスト ボックス 5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4" name="テキスト ボックス 5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5" name="テキスト ボックス 5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6" name="テキスト ボックス 5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87449</xdr:rowOff>
    </xdr:from>
    <xdr:to>
      <xdr:col>102</xdr:col>
      <xdr:colOff>165100</xdr:colOff>
      <xdr:row>106</xdr:row>
      <xdr:rowOff>17599</xdr:rowOff>
    </xdr:to>
    <xdr:sp macro="" textlink="">
      <xdr:nvSpPr>
        <xdr:cNvPr id="587" name="楕円 586"/>
        <xdr:cNvSpPr/>
      </xdr:nvSpPr>
      <xdr:spPr>
        <a:xfrm>
          <a:off x="19494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97807</xdr:rowOff>
    </xdr:from>
    <xdr:ext cx="469744" cy="259045"/>
    <xdr:sp macro="" textlink="">
      <xdr:nvSpPr>
        <xdr:cNvPr id="588"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589"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590" name="n_3aveValue【公民館】&#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34126</xdr:rowOff>
    </xdr:from>
    <xdr:ext cx="469744" cy="259045"/>
    <xdr:sp macro="" textlink="">
      <xdr:nvSpPr>
        <xdr:cNvPr id="591" name="n_3mainValue【公民館】&#10;一人当たり面積"/>
        <xdr:cNvSpPr txBox="1"/>
      </xdr:nvSpPr>
      <xdr:spPr>
        <a:xfrm>
          <a:off x="19310427" y="1786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2" name="正方形/長方形 5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3" name="正方形/長方形 5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4" name="テキスト ボックス 5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年度及び</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年度の固定資産台帳は整備されているが、施設類型別の精査が必要なため数値が算出されていない。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類似団体平均と比較して有形固定資産減価償却率が低いのは道路であるが、これは供用開始年月日が不明なものについて、市町村合併時の平成１７年を供用開始としており、結果的に低い状況となっている。</a:t>
          </a:r>
        </a:p>
        <a:p>
          <a:r>
            <a:rPr kumimoji="1" lang="ja-JP" altLang="en-US" sz="1200">
              <a:latin typeface="ＭＳ Ｐゴシック" panose="020B0600070205080204" pitchFamily="50" charset="-128"/>
              <a:ea typeface="ＭＳ Ｐゴシック" panose="020B0600070205080204" pitchFamily="50" charset="-128"/>
            </a:rPr>
            <a:t>一方、類似団体平均と比較して有形固定資産減価償却率が特に高いのは児童館で、償却率は１００％となっている。これは、児童数の減少により閉館となった施設が、建設から４０年以上経過しているためである。今後は施設の解体又は利活用について検討していく。</a:t>
          </a:r>
        </a:p>
        <a:p>
          <a:r>
            <a:rPr kumimoji="1" lang="ja-JP" altLang="en-US" sz="1200">
              <a:latin typeface="ＭＳ Ｐゴシック" panose="020B0600070205080204" pitchFamily="50" charset="-128"/>
              <a:ea typeface="ＭＳ Ｐゴシック" panose="020B0600070205080204" pitchFamily="50" charset="-128"/>
            </a:rPr>
            <a:t>認定こども園・幼稚園・保育園は類似団体平均を下回っているものの、学校施設は建設から３０年以上経過したものが多く、類似団体平均を上回っている。今後は、少子化の進行による児童・生徒数の減少に伴う、保育施設・教育施設の統廃合を視野に入れて施設の運用を検討していく。</a:t>
          </a:r>
        </a:p>
        <a:p>
          <a:r>
            <a:rPr kumimoji="1" lang="ja-JP" altLang="en-US" sz="1200">
              <a:latin typeface="ＭＳ Ｐゴシック" panose="020B0600070205080204" pitchFamily="50" charset="-128"/>
              <a:ea typeface="ＭＳ Ｐゴシック" panose="020B0600070205080204" pitchFamily="50" charset="-128"/>
            </a:rPr>
            <a:t>公営住宅の償却率は８１．５％となっており、類似団体平均を上回っている。これは昭和４０年～５０年代に建築された住宅が多いことが要因となっている。今後は住宅需要の動向等を見極めながら、住宅マスタープランに基づく住宅の「建替え」「用途廃止」について検討していく。</a:t>
          </a:r>
        </a:p>
        <a:p>
          <a:r>
            <a:rPr kumimoji="1" lang="ja-JP" altLang="en-US" sz="1200">
              <a:latin typeface="ＭＳ Ｐゴシック" panose="020B0600070205080204" pitchFamily="50" charset="-128"/>
              <a:ea typeface="ＭＳ Ｐゴシック" panose="020B0600070205080204" pitchFamily="50" charset="-128"/>
            </a:rPr>
            <a:t>公民館の償却率は７１．８％と類似団体平均を上回っている。これは建設から３０年以上経過した施設が多く、老朽化が進んでいるためである。今後は施設の利用状況等を踏まえ、集約化について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27,626
27,587
241.09
16,171,195
15,804,413
338,687
10,312,302
15,194,730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92727</xdr:rowOff>
    </xdr:from>
    <xdr:ext cx="405111" cy="259045"/>
    <xdr:sp macro="" textlink="">
      <xdr:nvSpPr>
        <xdr:cNvPr id="63"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156210</xdr:rowOff>
    </xdr:from>
    <xdr:to>
      <xdr:col>15</xdr:col>
      <xdr:colOff>101600</xdr:colOff>
      <xdr:row>39</xdr:row>
      <xdr:rowOff>86360</xdr:rowOff>
    </xdr:to>
    <xdr:sp macro="" textlink="">
      <xdr:nvSpPr>
        <xdr:cNvPr id="64" name="フローチャート: 判断 63"/>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102887</xdr:rowOff>
    </xdr:from>
    <xdr:ext cx="405111" cy="259045"/>
    <xdr:sp macro="" textlink="">
      <xdr:nvSpPr>
        <xdr:cNvPr id="65"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142240</xdr:rowOff>
    </xdr:from>
    <xdr:to>
      <xdr:col>10</xdr:col>
      <xdr:colOff>165100</xdr:colOff>
      <xdr:row>39</xdr:row>
      <xdr:rowOff>72390</xdr:rowOff>
    </xdr:to>
    <xdr:sp macro="" textlink="">
      <xdr:nvSpPr>
        <xdr:cNvPr id="66" name="フローチャート: 判断 65"/>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63517</xdr:rowOff>
    </xdr:from>
    <xdr:ext cx="405111" cy="259045"/>
    <xdr:sp macro="" textlink="">
      <xdr:nvSpPr>
        <xdr:cNvPr id="67"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25400</xdr:rowOff>
    </xdr:from>
    <xdr:to>
      <xdr:col>10</xdr:col>
      <xdr:colOff>165100</xdr:colOff>
      <xdr:row>36</xdr:row>
      <xdr:rowOff>127000</xdr:rowOff>
    </xdr:to>
    <xdr:sp macro="" textlink="">
      <xdr:nvSpPr>
        <xdr:cNvPr id="73" name="楕円 72"/>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34</xdr:row>
      <xdr:rowOff>143527</xdr:rowOff>
    </xdr:from>
    <xdr:ext cx="405111" cy="259045"/>
    <xdr:sp macro="" textlink="">
      <xdr:nvSpPr>
        <xdr:cNvPr id="74" name="n_3mainValue【図書館】&#10;有形固定資産減価償却率"/>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5" name="直線コネクタ 84"/>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6" name="テキスト ボックス 85"/>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89" name="直線コネクタ 88"/>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0" name="テキスト ボックス 89"/>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94" name="直線コネクタ 93"/>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95"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96" name="直線コネクタ 95"/>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97"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98" name="直線コネクタ 97"/>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99"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0" name="フローチャート: 判断 99"/>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1" name="フローチャート: 判断 100"/>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86377</xdr:rowOff>
    </xdr:from>
    <xdr:ext cx="469744" cy="259045"/>
    <xdr:sp macro="" textlink="">
      <xdr:nvSpPr>
        <xdr:cNvPr id="102"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145415</xdr:rowOff>
    </xdr:from>
    <xdr:to>
      <xdr:col>46</xdr:col>
      <xdr:colOff>38100</xdr:colOff>
      <xdr:row>39</xdr:row>
      <xdr:rowOff>75565</xdr:rowOff>
    </xdr:to>
    <xdr:sp macro="" textlink="">
      <xdr:nvSpPr>
        <xdr:cNvPr id="103" name="フローチャート: 判断 102"/>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92092</xdr:rowOff>
    </xdr:from>
    <xdr:ext cx="469744" cy="259045"/>
    <xdr:sp macro="" textlink="">
      <xdr:nvSpPr>
        <xdr:cNvPr id="104"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151130</xdr:rowOff>
    </xdr:from>
    <xdr:to>
      <xdr:col>41</xdr:col>
      <xdr:colOff>101600</xdr:colOff>
      <xdr:row>39</xdr:row>
      <xdr:rowOff>81280</xdr:rowOff>
    </xdr:to>
    <xdr:sp macro="" textlink="">
      <xdr:nvSpPr>
        <xdr:cNvPr id="105" name="フローチャート: 判断 104"/>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97807</xdr:rowOff>
    </xdr:from>
    <xdr:ext cx="469744" cy="259045"/>
    <xdr:sp macro="" textlink="">
      <xdr:nvSpPr>
        <xdr:cNvPr id="106"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25400</xdr:rowOff>
    </xdr:from>
    <xdr:to>
      <xdr:col>41</xdr:col>
      <xdr:colOff>101600</xdr:colOff>
      <xdr:row>40</xdr:row>
      <xdr:rowOff>127000</xdr:rowOff>
    </xdr:to>
    <xdr:sp macro="" textlink="">
      <xdr:nvSpPr>
        <xdr:cNvPr id="112" name="楕円 111"/>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40</xdr:row>
      <xdr:rowOff>118127</xdr:rowOff>
    </xdr:from>
    <xdr:ext cx="469744" cy="259045"/>
    <xdr:sp macro="" textlink="">
      <xdr:nvSpPr>
        <xdr:cNvPr id="113"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38" name="直線コネクタ 137"/>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39"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40" name="直線コネクタ 139"/>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41"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42" name="直線コネクタ 141"/>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43"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44" name="フローチャート: 判断 143"/>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45" name="フローチャート: 判断 144"/>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52087</xdr:rowOff>
    </xdr:from>
    <xdr:ext cx="405111" cy="259045"/>
    <xdr:sp macro="" textlink="">
      <xdr:nvSpPr>
        <xdr:cNvPr id="146"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47" name="フローチャート: 判断 146"/>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69232</xdr:rowOff>
    </xdr:from>
    <xdr:ext cx="405111" cy="259045"/>
    <xdr:sp macro="" textlink="">
      <xdr:nvSpPr>
        <xdr:cNvPr id="148"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149" name="フローチャート: 判断 148"/>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139717</xdr:rowOff>
    </xdr:from>
    <xdr:ext cx="405111" cy="259045"/>
    <xdr:sp macro="" textlink="">
      <xdr:nvSpPr>
        <xdr:cNvPr id="150"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103505</xdr:rowOff>
    </xdr:from>
    <xdr:to>
      <xdr:col>10</xdr:col>
      <xdr:colOff>165100</xdr:colOff>
      <xdr:row>62</xdr:row>
      <xdr:rowOff>33655</xdr:rowOff>
    </xdr:to>
    <xdr:sp macro="" textlink="">
      <xdr:nvSpPr>
        <xdr:cNvPr id="156" name="楕円 155"/>
        <xdr:cNvSpPr/>
      </xdr:nvSpPr>
      <xdr:spPr>
        <a:xfrm>
          <a:off x="1968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62</xdr:row>
      <xdr:rowOff>24782</xdr:rowOff>
    </xdr:from>
    <xdr:ext cx="405111" cy="259045"/>
    <xdr:sp macro="" textlink="">
      <xdr:nvSpPr>
        <xdr:cNvPr id="157" name="n_3mainValue【体育館・プール】&#10;有形固定資産減価償却率"/>
        <xdr:cNvSpPr txBox="1"/>
      </xdr:nvSpPr>
      <xdr:spPr>
        <a:xfrm>
          <a:off x="1816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79" name="直線コネクタ 178"/>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80"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81" name="直線コネクタ 180"/>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82"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83" name="直線コネクタ 182"/>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184"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85" name="フローチャート: 判断 184"/>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86" name="フローチャート: 判断 185"/>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89730</xdr:rowOff>
    </xdr:from>
    <xdr:ext cx="469744" cy="259045"/>
    <xdr:sp macro="" textlink="">
      <xdr:nvSpPr>
        <xdr:cNvPr id="187"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188" name="フローチャート: 判断 187"/>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89730</xdr:rowOff>
    </xdr:from>
    <xdr:ext cx="469744" cy="259045"/>
    <xdr:sp macro="" textlink="">
      <xdr:nvSpPr>
        <xdr:cNvPr id="189"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190" name="フローチャート: 判断 189"/>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93591</xdr:rowOff>
    </xdr:from>
    <xdr:ext cx="469744" cy="259045"/>
    <xdr:sp macro="" textlink="">
      <xdr:nvSpPr>
        <xdr:cNvPr id="19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85903</xdr:rowOff>
    </xdr:from>
    <xdr:to>
      <xdr:col>41</xdr:col>
      <xdr:colOff>101600</xdr:colOff>
      <xdr:row>63</xdr:row>
      <xdr:rowOff>16053</xdr:rowOff>
    </xdr:to>
    <xdr:sp macro="" textlink="">
      <xdr:nvSpPr>
        <xdr:cNvPr id="197" name="楕円 196"/>
        <xdr:cNvSpPr/>
      </xdr:nvSpPr>
      <xdr:spPr>
        <a:xfrm>
          <a:off x="7810500" y="1071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32580</xdr:rowOff>
    </xdr:from>
    <xdr:ext cx="469744" cy="259045"/>
    <xdr:sp macro="" textlink="">
      <xdr:nvSpPr>
        <xdr:cNvPr id="198" name="n_3mainValue【体育館・プール】&#10;一人当たり面積"/>
        <xdr:cNvSpPr txBox="1"/>
      </xdr:nvSpPr>
      <xdr:spPr>
        <a:xfrm>
          <a:off x="7626427" y="104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23" name="直線コネクタ 222"/>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24"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25" name="直線コネクタ 224"/>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28"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29" name="フローチャート: 判断 228"/>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30" name="フローチャート: 判断 229"/>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36847</xdr:rowOff>
    </xdr:from>
    <xdr:ext cx="405111" cy="259045"/>
    <xdr:sp macro="" textlink="">
      <xdr:nvSpPr>
        <xdr:cNvPr id="231"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32" name="フローチャート: 判断 231"/>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33"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93980</xdr:rowOff>
    </xdr:from>
    <xdr:to>
      <xdr:col>10</xdr:col>
      <xdr:colOff>165100</xdr:colOff>
      <xdr:row>83</xdr:row>
      <xdr:rowOff>24130</xdr:rowOff>
    </xdr:to>
    <xdr:sp macro="" textlink="">
      <xdr:nvSpPr>
        <xdr:cNvPr id="234" name="フローチャート: 判断 233"/>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15257</xdr:rowOff>
    </xdr:from>
    <xdr:ext cx="405111" cy="259045"/>
    <xdr:sp macro="" textlink="">
      <xdr:nvSpPr>
        <xdr:cNvPr id="235"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88264</xdr:rowOff>
    </xdr:from>
    <xdr:to>
      <xdr:col>10</xdr:col>
      <xdr:colOff>165100</xdr:colOff>
      <xdr:row>81</xdr:row>
      <xdr:rowOff>18414</xdr:rowOff>
    </xdr:to>
    <xdr:sp macro="" textlink="">
      <xdr:nvSpPr>
        <xdr:cNvPr id="241" name="楕円 240"/>
        <xdr:cNvSpPr/>
      </xdr:nvSpPr>
      <xdr:spPr>
        <a:xfrm>
          <a:off x="1968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34941</xdr:rowOff>
    </xdr:from>
    <xdr:ext cx="405111" cy="259045"/>
    <xdr:sp macro="" textlink="">
      <xdr:nvSpPr>
        <xdr:cNvPr id="242" name="n_3mainValue【福祉施設】&#10;有形固定資産減価償却率"/>
        <xdr:cNvSpPr txBox="1"/>
      </xdr:nvSpPr>
      <xdr:spPr>
        <a:xfrm>
          <a:off x="1816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66" name="直線コネクタ 265"/>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6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68" name="直線コネクタ 26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69"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70" name="直線コネクタ 269"/>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71"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72" name="フローチャート: 判断 271"/>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273" name="フローチャート: 判断 272"/>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27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275" name="フローチャート: 判断 274"/>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157497</xdr:rowOff>
    </xdr:from>
    <xdr:ext cx="469744" cy="259045"/>
    <xdr:sp macro="" textlink="">
      <xdr:nvSpPr>
        <xdr:cNvPr id="276"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81280</xdr:rowOff>
    </xdr:from>
    <xdr:to>
      <xdr:col>41</xdr:col>
      <xdr:colOff>101600</xdr:colOff>
      <xdr:row>86</xdr:row>
      <xdr:rowOff>11430</xdr:rowOff>
    </xdr:to>
    <xdr:sp macro="" textlink="">
      <xdr:nvSpPr>
        <xdr:cNvPr id="277" name="フローチャート: 判断 276"/>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27957</xdr:rowOff>
    </xdr:from>
    <xdr:ext cx="469744" cy="259045"/>
    <xdr:sp macro="" textlink="">
      <xdr:nvSpPr>
        <xdr:cNvPr id="278"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9" name="テキスト ボックス 27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0" name="テキスト ボックス 27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1" name="テキスト ボックス 28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2" name="テキスト ボックス 28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3" name="テキスト ボックス 28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116839</xdr:rowOff>
    </xdr:from>
    <xdr:to>
      <xdr:col>41</xdr:col>
      <xdr:colOff>101600</xdr:colOff>
      <xdr:row>86</xdr:row>
      <xdr:rowOff>46989</xdr:rowOff>
    </xdr:to>
    <xdr:sp macro="" textlink="">
      <xdr:nvSpPr>
        <xdr:cNvPr id="284" name="楕円 283"/>
        <xdr:cNvSpPr/>
      </xdr:nvSpPr>
      <xdr:spPr>
        <a:xfrm>
          <a:off x="7810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86</xdr:row>
      <xdr:rowOff>38116</xdr:rowOff>
    </xdr:from>
    <xdr:ext cx="469744" cy="259045"/>
    <xdr:sp macro="" textlink="">
      <xdr:nvSpPr>
        <xdr:cNvPr id="285" name="n_3mainValue【福祉施設】&#10;一人当たり面積"/>
        <xdr:cNvSpPr txBox="1"/>
      </xdr:nvSpPr>
      <xdr:spPr>
        <a:xfrm>
          <a:off x="7626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97" name="テキスト ボックス 29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5" name="テキスト ボックス 30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09" name="直線コネクタ 30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1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11" name="直線コネクタ 31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1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13" name="直線コネクタ 31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14"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15" name="フローチャート: 判断 314"/>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16" name="フローチャート: 判断 315"/>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114316</xdr:rowOff>
    </xdr:from>
    <xdr:ext cx="405111" cy="259045"/>
    <xdr:sp macro="" textlink="">
      <xdr:nvSpPr>
        <xdr:cNvPr id="317"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318" name="フローチャート: 判断 317"/>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116857</xdr:rowOff>
    </xdr:from>
    <xdr:ext cx="405111" cy="259045"/>
    <xdr:sp macro="" textlink="">
      <xdr:nvSpPr>
        <xdr:cNvPr id="319"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320" name="フローチャート: 判断 319"/>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86377</xdr:rowOff>
    </xdr:from>
    <xdr:ext cx="405111" cy="259045"/>
    <xdr:sp macro="" textlink="">
      <xdr:nvSpPr>
        <xdr:cNvPr id="321"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2" name="テキスト ボックス 3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3" name="テキスト ボックス 3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4" name="テキスト ボックス 3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5" name="テキスト ボックス 3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6" name="テキスト ボックス 3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81280</xdr:rowOff>
    </xdr:from>
    <xdr:to>
      <xdr:col>10</xdr:col>
      <xdr:colOff>165100</xdr:colOff>
      <xdr:row>104</xdr:row>
      <xdr:rowOff>11430</xdr:rowOff>
    </xdr:to>
    <xdr:sp macro="" textlink="">
      <xdr:nvSpPr>
        <xdr:cNvPr id="327" name="楕円 326"/>
        <xdr:cNvSpPr/>
      </xdr:nvSpPr>
      <xdr:spPr>
        <a:xfrm>
          <a:off x="1968500" y="1774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27957</xdr:rowOff>
    </xdr:from>
    <xdr:ext cx="405111" cy="259045"/>
    <xdr:sp macro="" textlink="">
      <xdr:nvSpPr>
        <xdr:cNvPr id="328" name="n_3mainValue【市民会館】&#10;有形固定資産減価償却率"/>
        <xdr:cNvSpPr txBox="1"/>
      </xdr:nvSpPr>
      <xdr:spPr>
        <a:xfrm>
          <a:off x="1816744" y="1751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7" name="テキスト ボックス 3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8" name="直線コネクタ 3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9" name="直線コネクタ 33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0" name="テキスト ボックス 33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1" name="直線コネクタ 34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2" name="テキスト ボックス 34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3" name="直線コネクタ 34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4" name="テキスト ボックス 34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5" name="直線コネクタ 34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6" name="テキスト ボックス 34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7" name="直線コネクタ 34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8" name="テキスト ボックス 34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9" name="直線コネクタ 3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0" name="テキスト ボックス 3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52" name="直線コネクタ 351"/>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53"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54" name="直線コネクタ 353"/>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55"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56" name="直線コネクタ 355"/>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57"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58" name="フローチャート: 判断 357"/>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59" name="フローチャート: 判断 358"/>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360"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361" name="フローチャート: 判断 360"/>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46372</xdr:rowOff>
    </xdr:from>
    <xdr:ext cx="469744" cy="259045"/>
    <xdr:sp macro="" textlink="">
      <xdr:nvSpPr>
        <xdr:cNvPr id="362"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363" name="フローチャート: 判断 362"/>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38116</xdr:rowOff>
    </xdr:from>
    <xdr:ext cx="469744" cy="259045"/>
    <xdr:sp macro="" textlink="">
      <xdr:nvSpPr>
        <xdr:cNvPr id="364"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132080</xdr:rowOff>
    </xdr:from>
    <xdr:to>
      <xdr:col>41</xdr:col>
      <xdr:colOff>101600</xdr:colOff>
      <xdr:row>106</xdr:row>
      <xdr:rowOff>62230</xdr:rowOff>
    </xdr:to>
    <xdr:sp macro="" textlink="">
      <xdr:nvSpPr>
        <xdr:cNvPr id="370" name="楕円 369"/>
        <xdr:cNvSpPr/>
      </xdr:nvSpPr>
      <xdr:spPr>
        <a:xfrm>
          <a:off x="7810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78757</xdr:rowOff>
    </xdr:from>
    <xdr:ext cx="469744" cy="259045"/>
    <xdr:sp macro="" textlink="">
      <xdr:nvSpPr>
        <xdr:cNvPr id="371" name="n_3mainValue【市民会館】&#10;一人当たり面積"/>
        <xdr:cNvSpPr txBox="1"/>
      </xdr:nvSpPr>
      <xdr:spPr>
        <a:xfrm>
          <a:off x="76264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2" name="直線コネクタ 3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3" name="テキスト ボックス 38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4" name="直線コネクタ 3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5" name="テキスト ボックス 3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6" name="直線コネクタ 3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7" name="テキスト ボックス 3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8" name="直線コネクタ 3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9" name="テキスト ボックス 3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0" name="直線コネクタ 3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1" name="テキスト ボックス 3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2" name="直線コネクタ 3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3" name="テキスト ボックス 39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5" name="テキスト ボックス 3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97" name="直線コネクタ 396"/>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98"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99" name="直線コネクタ 398"/>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00"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01" name="直線コネクタ 400"/>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02"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03" name="フローチャート: 判断 402"/>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04" name="フローチャート: 判断 403"/>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145160</xdr:rowOff>
    </xdr:from>
    <xdr:ext cx="405111" cy="259045"/>
    <xdr:sp macro="" textlink="">
      <xdr:nvSpPr>
        <xdr:cNvPr id="405" name="n_1aveValue【一般廃棄物処理施設】&#10;有形固定資産減価償却率"/>
        <xdr:cNvSpPr txBox="1"/>
      </xdr:nvSpPr>
      <xdr:spPr>
        <a:xfrm>
          <a:off x="15266044" y="6660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406" name="フローチャート: 判断 405"/>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84744</xdr:rowOff>
    </xdr:from>
    <xdr:ext cx="405111" cy="259045"/>
    <xdr:sp macro="" textlink="">
      <xdr:nvSpPr>
        <xdr:cNvPr id="407"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408" name="フローチャート: 判断 40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47914</xdr:rowOff>
    </xdr:from>
    <xdr:ext cx="405111" cy="259045"/>
    <xdr:sp macro="" textlink="">
      <xdr:nvSpPr>
        <xdr:cNvPr id="409" name="n_3aveValue【一般廃棄物処理施設】&#10;有形固定資産減価償却率"/>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58057</xdr:rowOff>
    </xdr:from>
    <xdr:to>
      <xdr:col>72</xdr:col>
      <xdr:colOff>38100</xdr:colOff>
      <xdr:row>34</xdr:row>
      <xdr:rowOff>159657</xdr:rowOff>
    </xdr:to>
    <xdr:sp macro="" textlink="">
      <xdr:nvSpPr>
        <xdr:cNvPr id="415" name="楕円 414"/>
        <xdr:cNvSpPr/>
      </xdr:nvSpPr>
      <xdr:spPr>
        <a:xfrm>
          <a:off x="136525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33</xdr:row>
      <xdr:rowOff>4734</xdr:rowOff>
    </xdr:from>
    <xdr:ext cx="405111" cy="259045"/>
    <xdr:sp macro="" textlink="">
      <xdr:nvSpPr>
        <xdr:cNvPr id="416" name="n_3mainValue【一般廃棄物処理施設】&#10;有形固定資産減価償却率"/>
        <xdr:cNvSpPr txBox="1"/>
      </xdr:nvSpPr>
      <xdr:spPr>
        <a:xfrm>
          <a:off x="13500744" y="566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8" name="テキスト ボックス 42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30" name="テキスト ボックス 429"/>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32" name="テキスト ボックス 431"/>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34" name="テキスト ボックス 433"/>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36" name="テキスト ボックス 43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38" name="テキスト ボックス 437"/>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40" name="テキスト ボックス 439"/>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42" name="直線コネクタ 441"/>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43"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44" name="直線コネクタ 443"/>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45"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46" name="直線コネクタ 445"/>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447" name="【一般廃棄物処理施設】&#10;一人当たり有形固定資産（償却資産）額平均値テキスト"/>
        <xdr:cNvSpPr txBox="1"/>
      </xdr:nvSpPr>
      <xdr:spPr>
        <a:xfrm>
          <a:off x="22199600" y="718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48" name="フローチャート: 判断 447"/>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49" name="フローチャート: 判断 448"/>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50"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51" name="フローチャート: 判断 45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452"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453" name="フローチャート: 判断 452"/>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147865</xdr:rowOff>
    </xdr:from>
    <xdr:ext cx="534377" cy="259045"/>
    <xdr:sp macro="" textlink="">
      <xdr:nvSpPr>
        <xdr:cNvPr id="454"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39853</xdr:rowOff>
    </xdr:from>
    <xdr:to>
      <xdr:col>102</xdr:col>
      <xdr:colOff>165100</xdr:colOff>
      <xdr:row>42</xdr:row>
      <xdr:rowOff>141453</xdr:rowOff>
    </xdr:to>
    <xdr:sp macro="" textlink="">
      <xdr:nvSpPr>
        <xdr:cNvPr id="460" name="楕円 459"/>
        <xdr:cNvSpPr/>
      </xdr:nvSpPr>
      <xdr:spPr>
        <a:xfrm>
          <a:off x="19494500" y="72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42</xdr:row>
      <xdr:rowOff>132580</xdr:rowOff>
    </xdr:from>
    <xdr:ext cx="534377" cy="259045"/>
    <xdr:sp macro="" textlink="">
      <xdr:nvSpPr>
        <xdr:cNvPr id="461" name="n_3mainValue【一般廃棄物処理施設】&#10;一人当たり有形固定資産（償却資産）額"/>
        <xdr:cNvSpPr txBox="1"/>
      </xdr:nvSpPr>
      <xdr:spPr>
        <a:xfrm>
          <a:off x="19278111" y="733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2" name="直線コネクタ 4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3" name="テキスト ボックス 47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4" name="直線コネクタ 4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5" name="テキスト ボックス 4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6" name="直線コネクタ 4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7" name="テキスト ボックス 4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8" name="直線コネクタ 4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9" name="テキスト ボックス 4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0" name="直線コネクタ 4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1" name="テキスト ボックス 4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2" name="直線コネクタ 4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3" name="テキスト ボックス 48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5" name="テキスト ボックス 4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7" name="直線コネクタ 48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8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89" name="直線コネクタ 48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1" name="直線コネクタ 49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9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3" name="フローチャート: 判断 49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94" name="フローチャート: 判断 49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163665</xdr:rowOff>
    </xdr:from>
    <xdr:ext cx="405111" cy="259045"/>
    <xdr:sp macro="" textlink="">
      <xdr:nvSpPr>
        <xdr:cNvPr id="495"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496" name="フローチャート: 判断 495"/>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158767</xdr:rowOff>
    </xdr:from>
    <xdr:ext cx="405111" cy="259045"/>
    <xdr:sp macro="" textlink="">
      <xdr:nvSpPr>
        <xdr:cNvPr id="497"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65133</xdr:rowOff>
    </xdr:from>
    <xdr:to>
      <xdr:col>72</xdr:col>
      <xdr:colOff>38100</xdr:colOff>
      <xdr:row>60</xdr:row>
      <xdr:rowOff>166733</xdr:rowOff>
    </xdr:to>
    <xdr:sp macro="" textlink="">
      <xdr:nvSpPr>
        <xdr:cNvPr id="498" name="フローチャート: 判断 497"/>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11810</xdr:rowOff>
    </xdr:from>
    <xdr:ext cx="405111" cy="259045"/>
    <xdr:sp macro="" textlink="">
      <xdr:nvSpPr>
        <xdr:cNvPr id="499"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78196</xdr:rowOff>
    </xdr:from>
    <xdr:to>
      <xdr:col>72</xdr:col>
      <xdr:colOff>38100</xdr:colOff>
      <xdr:row>61</xdr:row>
      <xdr:rowOff>8346</xdr:rowOff>
    </xdr:to>
    <xdr:sp macro="" textlink="">
      <xdr:nvSpPr>
        <xdr:cNvPr id="505" name="楕円 504"/>
        <xdr:cNvSpPr/>
      </xdr:nvSpPr>
      <xdr:spPr>
        <a:xfrm>
          <a:off x="13652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170923</xdr:rowOff>
    </xdr:from>
    <xdr:ext cx="405111" cy="259045"/>
    <xdr:sp macro="" textlink="">
      <xdr:nvSpPr>
        <xdr:cNvPr id="506" name="n_3mainValue【保健センター・保健所】&#10;有形固定資産減価償却率"/>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5" name="テキスト ボックス 5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6" name="直線コネクタ 5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7" name="直線コネクタ 5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8" name="テキスト ボックス 5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9" name="直線コネクタ 5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0" name="テキスト ボックス 5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1" name="直線コネクタ 5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2" name="テキスト ボックス 5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3" name="直線コネクタ 5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4" name="テキスト ボックス 5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5" name="直線コネクタ 5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6" name="テキスト ボックス 5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7" name="直線コネクタ 5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8" name="テキスト ボックス 5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30" name="直線コネクタ 529"/>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31"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32" name="直線コネクタ 531"/>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33"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34" name="直線コネクタ 533"/>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35"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36" name="フローチャート: 判断 535"/>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37" name="フローチャート: 判断 536"/>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44467</xdr:rowOff>
    </xdr:from>
    <xdr:ext cx="469744" cy="259045"/>
    <xdr:sp macro="" textlink="">
      <xdr:nvSpPr>
        <xdr:cNvPr id="538"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539" name="フローチャート: 判断 538"/>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52087</xdr:rowOff>
    </xdr:from>
    <xdr:ext cx="469744" cy="259045"/>
    <xdr:sp macro="" textlink="">
      <xdr:nvSpPr>
        <xdr:cNvPr id="540"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82550</xdr:rowOff>
    </xdr:from>
    <xdr:to>
      <xdr:col>102</xdr:col>
      <xdr:colOff>165100</xdr:colOff>
      <xdr:row>63</xdr:row>
      <xdr:rowOff>12700</xdr:rowOff>
    </xdr:to>
    <xdr:sp macro="" textlink="">
      <xdr:nvSpPr>
        <xdr:cNvPr id="541" name="フローチャート: 判断 540"/>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3827</xdr:rowOff>
    </xdr:from>
    <xdr:ext cx="469744" cy="259045"/>
    <xdr:sp macro="" textlink="">
      <xdr:nvSpPr>
        <xdr:cNvPr id="542" name="n_3ave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3" name="テキスト ボックス 5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44450</xdr:rowOff>
    </xdr:from>
    <xdr:to>
      <xdr:col>102</xdr:col>
      <xdr:colOff>165100</xdr:colOff>
      <xdr:row>62</xdr:row>
      <xdr:rowOff>146050</xdr:rowOff>
    </xdr:to>
    <xdr:sp macro="" textlink="">
      <xdr:nvSpPr>
        <xdr:cNvPr id="548" name="楕円 547"/>
        <xdr:cNvSpPr/>
      </xdr:nvSpPr>
      <xdr:spPr>
        <a:xfrm>
          <a:off x="19494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162577</xdr:rowOff>
    </xdr:from>
    <xdr:ext cx="469744" cy="259045"/>
    <xdr:sp macro="" textlink="">
      <xdr:nvSpPr>
        <xdr:cNvPr id="549" name="n_3mainValue【保健センター・保健所】&#10;一人当たり面積"/>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0" name="正方形/長方形 5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1" name="正方形/長方形 5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2" name="正方形/長方形 5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3" name="正方形/長方形 5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4" name="正方形/長方形 5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5" name="正方形/長方形 5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6" name="正方形/長方形 5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7" name="正方形/長方形 5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8" name="テキスト ボックス 5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9" name="直線コネクタ 5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0" name="直線コネクタ 55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1" name="テキスト ボックス 56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2" name="直線コネクタ 56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3" name="テキスト ボックス 56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4" name="直線コネクタ 56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5" name="テキスト ボックス 56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6" name="直線コネクタ 56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7" name="テキスト ボックス 56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8" name="直線コネクタ 56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9" name="テキスト ボックス 56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0" name="直線コネクタ 56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1" name="テキスト ボックス 57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2" name="直線コネクタ 5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3" name="テキスト ボックス 5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75" name="直線コネクタ 574"/>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76"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77" name="直線コネクタ 576"/>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78"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79" name="直線コネクタ 578"/>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80"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81" name="フローチャート: 判断 580"/>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82" name="フローチャート: 判断 581"/>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71138</xdr:rowOff>
    </xdr:from>
    <xdr:ext cx="405111" cy="259045"/>
    <xdr:sp macro="" textlink="">
      <xdr:nvSpPr>
        <xdr:cNvPr id="583"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84" name="フローチャート: 判断 583"/>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585"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586" name="フローチャート: 判断 585"/>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57166</xdr:rowOff>
    </xdr:from>
    <xdr:ext cx="405111" cy="259045"/>
    <xdr:sp macro="" textlink="">
      <xdr:nvSpPr>
        <xdr:cNvPr id="587"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8" name="テキスト ボックス 5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41184</xdr:rowOff>
    </xdr:from>
    <xdr:to>
      <xdr:col>72</xdr:col>
      <xdr:colOff>38100</xdr:colOff>
      <xdr:row>78</xdr:row>
      <xdr:rowOff>142784</xdr:rowOff>
    </xdr:to>
    <xdr:sp macro="" textlink="">
      <xdr:nvSpPr>
        <xdr:cNvPr id="593" name="楕円 592"/>
        <xdr:cNvSpPr/>
      </xdr:nvSpPr>
      <xdr:spPr>
        <a:xfrm>
          <a:off x="13652500" y="134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76</xdr:row>
      <xdr:rowOff>159311</xdr:rowOff>
    </xdr:from>
    <xdr:ext cx="405111" cy="259045"/>
    <xdr:sp macro="" textlink="">
      <xdr:nvSpPr>
        <xdr:cNvPr id="594" name="n_3mainValue【消防施設】&#10;有形固定資産減価償却率"/>
        <xdr:cNvSpPr txBox="1"/>
      </xdr:nvSpPr>
      <xdr:spPr>
        <a:xfrm>
          <a:off x="13500744" y="1318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5" name="直線コネクタ 60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6" name="テキスト ボックス 60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7" name="直線コネクタ 60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8" name="テキスト ボックス 60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9" name="直線コネクタ 60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0" name="テキスト ボックス 60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1" name="直線コネクタ 61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2" name="テキスト ボックス 61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3" name="直線コネクタ 6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4" name="テキスト ボックス 6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16" name="直線コネクタ 615"/>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17"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18" name="直線コネクタ 617"/>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19"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20" name="直線コネクタ 619"/>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21"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22" name="フローチャート: 判断 621"/>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23" name="フローチャート: 判断 622"/>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153433</xdr:rowOff>
    </xdr:from>
    <xdr:ext cx="469744" cy="259045"/>
    <xdr:sp macro="" textlink="">
      <xdr:nvSpPr>
        <xdr:cNvPr id="624"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625" name="フローチャート: 判断 624"/>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154348</xdr:rowOff>
    </xdr:from>
    <xdr:ext cx="469744" cy="259045"/>
    <xdr:sp macro="" textlink="">
      <xdr:nvSpPr>
        <xdr:cNvPr id="626"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627" name="フローチャート: 判断 626"/>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140631</xdr:rowOff>
    </xdr:from>
    <xdr:ext cx="469744" cy="259045"/>
    <xdr:sp macro="" textlink="">
      <xdr:nvSpPr>
        <xdr:cNvPr id="628"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9" name="テキスト ボックス 6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634" name="楕円 633"/>
        <xdr:cNvSpPr/>
      </xdr:nvSpPr>
      <xdr:spPr>
        <a:xfrm>
          <a:off x="19494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20590</xdr:rowOff>
    </xdr:from>
    <xdr:ext cx="469744" cy="259045"/>
    <xdr:sp macro="" textlink="">
      <xdr:nvSpPr>
        <xdr:cNvPr id="635" name="n_3mainValue【消防施設】&#10;一人当たり面積"/>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47" name="テキスト ボックス 64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5" name="テキスト ボックス 65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7" name="テキスト ボックス 6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59" name="直線コネクタ 658"/>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0"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1" name="直線コネクタ 66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2"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63" name="直線コネクタ 662"/>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64"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65" name="フローチャート: 判断 664"/>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66" name="フローチャート: 判断 665"/>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36847</xdr:rowOff>
    </xdr:from>
    <xdr:ext cx="405111" cy="259045"/>
    <xdr:sp macro="" textlink="">
      <xdr:nvSpPr>
        <xdr:cNvPr id="667"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68" name="フローチャート: 判断 667"/>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669"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670" name="フローチャート: 判断 669"/>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135907</xdr:rowOff>
    </xdr:from>
    <xdr:ext cx="405111" cy="259045"/>
    <xdr:sp macro="" textlink="">
      <xdr:nvSpPr>
        <xdr:cNvPr id="671"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140970</xdr:rowOff>
    </xdr:from>
    <xdr:to>
      <xdr:col>72</xdr:col>
      <xdr:colOff>38100</xdr:colOff>
      <xdr:row>104</xdr:row>
      <xdr:rowOff>71120</xdr:rowOff>
    </xdr:to>
    <xdr:sp macro="" textlink="">
      <xdr:nvSpPr>
        <xdr:cNvPr id="677" name="楕円 676"/>
        <xdr:cNvSpPr/>
      </xdr:nvSpPr>
      <xdr:spPr>
        <a:xfrm>
          <a:off x="13652500" y="178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87647</xdr:rowOff>
    </xdr:from>
    <xdr:ext cx="405111" cy="259045"/>
    <xdr:sp macro="" textlink="">
      <xdr:nvSpPr>
        <xdr:cNvPr id="678" name="n_3mainValue【庁舎】&#10;有形固定資産減価償却率"/>
        <xdr:cNvSpPr txBox="1"/>
      </xdr:nvSpPr>
      <xdr:spPr>
        <a:xfrm>
          <a:off x="13500744"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9" name="正方形/長方形 6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0" name="正方形/長方形 6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1" name="正方形/長方形 6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2" name="正方形/長方形 6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3" name="正方形/長方形 6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4" name="正方形/長方形 6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5" name="正方形/長方形 6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6" name="正方形/長方形 6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7" name="テキスト ボックス 6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8" name="直線コネクタ 6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9" name="直線コネクタ 6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0" name="テキスト ボックス 6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1" name="直線コネクタ 6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2" name="テキスト ボックス 6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3" name="直線コネクタ 6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4" name="テキスト ボックス 6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5" name="直線コネクタ 6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6" name="テキスト ボックス 6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7" name="直線コネクタ 6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8" name="テキスト ボックス 6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9" name="直線コネクタ 6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0" name="テキスト ボックス 6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04" name="直線コネクタ 703"/>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05"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06" name="直線コネクタ 705"/>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07"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08" name="直線コネクタ 707"/>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09"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10" name="フローチャート: 判断 709"/>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11" name="フローチャート: 判断 710"/>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37391</xdr:rowOff>
    </xdr:from>
    <xdr:ext cx="469744" cy="259045"/>
    <xdr:sp macro="" textlink="">
      <xdr:nvSpPr>
        <xdr:cNvPr id="712"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713" name="フローチャート: 判断 712"/>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74947</xdr:rowOff>
    </xdr:from>
    <xdr:ext cx="469744" cy="259045"/>
    <xdr:sp macro="" textlink="">
      <xdr:nvSpPr>
        <xdr:cNvPr id="714"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715" name="フローチャート: 判断 714"/>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103432</xdr:rowOff>
    </xdr:from>
    <xdr:ext cx="469744" cy="259045"/>
    <xdr:sp macro="" textlink="">
      <xdr:nvSpPr>
        <xdr:cNvPr id="716"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17" name="テキスト ボックス 7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58057</xdr:rowOff>
    </xdr:from>
    <xdr:to>
      <xdr:col>102</xdr:col>
      <xdr:colOff>165100</xdr:colOff>
      <xdr:row>105</xdr:row>
      <xdr:rowOff>159657</xdr:rowOff>
    </xdr:to>
    <xdr:sp macro="" textlink="">
      <xdr:nvSpPr>
        <xdr:cNvPr id="722" name="楕円 721"/>
        <xdr:cNvSpPr/>
      </xdr:nvSpPr>
      <xdr:spPr>
        <a:xfrm>
          <a:off x="19494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4734</xdr:rowOff>
    </xdr:from>
    <xdr:ext cx="469744" cy="259045"/>
    <xdr:sp macro="" textlink="">
      <xdr:nvSpPr>
        <xdr:cNvPr id="723" name="n_3mainValue【庁舎】&#10;一人当たり面積"/>
        <xdr:cNvSpPr txBox="1"/>
      </xdr:nvSpPr>
      <xdr:spPr>
        <a:xfrm>
          <a:off x="19310427" y="1783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年度及び</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年度の固定資産台帳は整備されているが、施設類型別の精査が必要なため数値が算出されていない。</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体育館・プールは、建設から１０年程の総合体育館が含まれているため、有形固定資産減価償却率が類似団体平均を下回っているものの、建設から３０年以上経過した体育館等が他に４施設あり老朽化が進んでいる。今後は施設の利用状況等を踏まえ、解体や集約化について検討していく。</a:t>
          </a:r>
        </a:p>
        <a:p>
          <a:r>
            <a:rPr kumimoji="1" lang="ja-JP" altLang="en-US" sz="1050">
              <a:latin typeface="ＭＳ Ｐゴシック" panose="020B0600070205080204" pitchFamily="50" charset="-128"/>
              <a:ea typeface="ＭＳ Ｐゴシック" panose="020B0600070205080204" pitchFamily="50" charset="-128"/>
            </a:rPr>
            <a:t>図書館は市内に１施設のみであるが、建設から３０年以上経過しているため償却率が高くなっている。今後は、施設の長寿命化を図り、維持管理に努めていく。</a:t>
          </a:r>
        </a:p>
        <a:p>
          <a:r>
            <a:rPr kumimoji="1" lang="ja-JP" altLang="en-US" sz="1050">
              <a:latin typeface="ＭＳ Ｐゴシック" panose="020B0600070205080204" pitchFamily="50" charset="-128"/>
              <a:ea typeface="ＭＳ Ｐゴシック" panose="020B0600070205080204" pitchFamily="50" charset="-128"/>
            </a:rPr>
            <a:t>市民会館は６９．１％と類似団体平均を上回っており、コミュニティセンターや文化会館が建設から約４０年経過して老朽化が進み、比率を引き上げる要因となっている。今後は、維持管理の継続による老朽化対策を検討していく。</a:t>
          </a:r>
        </a:p>
        <a:p>
          <a:r>
            <a:rPr kumimoji="1" lang="ja-JP" altLang="en-US" sz="1050">
              <a:latin typeface="ＭＳ Ｐゴシック" panose="020B0600070205080204" pitchFamily="50" charset="-128"/>
              <a:ea typeface="ＭＳ Ｐゴシック" panose="020B0600070205080204" pitchFamily="50" charset="-128"/>
            </a:rPr>
            <a:t>一般廃棄物処理施設については、８３．０％となっており、昭和５０年代に建設され、現在では稼働していない廃棄物焼却施設が比率を引き上げる要因となっている。今後は、施設の解体や活用方法について検討していく。</a:t>
          </a:r>
        </a:p>
        <a:p>
          <a:r>
            <a:rPr kumimoji="1" lang="ja-JP" altLang="en-US" sz="1050">
              <a:latin typeface="ＭＳ Ｐゴシック" panose="020B0600070205080204" pitchFamily="50" charset="-128"/>
              <a:ea typeface="ＭＳ Ｐゴシック" panose="020B0600070205080204" pitchFamily="50" charset="-128"/>
            </a:rPr>
            <a:t>福祉施設についても、７２．７％となっており、昭和５０年代に建設された老人憩いの家などが比率を引き上げる要因となっている。また、消防施設についても８８．７％となっており、昭和３０年代から平成初期に建設された消防器具置場が４０施設程あることから、比率を引き上げる要因となっている。</a:t>
          </a:r>
        </a:p>
        <a:p>
          <a:r>
            <a:rPr kumimoji="1" lang="ja-JP" altLang="en-US" sz="1050">
              <a:latin typeface="ＭＳ Ｐゴシック" panose="020B0600070205080204" pitchFamily="50" charset="-128"/>
              <a:ea typeface="ＭＳ Ｐゴシック" panose="020B0600070205080204" pitchFamily="50" charset="-128"/>
            </a:rPr>
            <a:t>今後は公共施設等総合管理計画に基づき、個別施設計画の策定を進め、施設の予防保全管理による公共施設の長寿命化等を図り、維持管理費の縮減を推進していく。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27,626
27,587
241.09
16,171,195
15,804,413
338,687
10,312,302
15,194,730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前年度より減少し０．３５となり、秋田県平均は上回っているものの、依然として類似団体平均は下回っている。</a:t>
          </a:r>
        </a:p>
        <a:p>
          <a:r>
            <a:rPr kumimoji="1" lang="ja-JP" altLang="en-US" sz="1300">
              <a:latin typeface="ＭＳ Ｐゴシック" panose="020B0600070205080204" pitchFamily="50" charset="-128"/>
              <a:ea typeface="ＭＳ Ｐゴシック" panose="020B0600070205080204" pitchFamily="50" charset="-128"/>
            </a:rPr>
            <a:t>　基準財政需要額では、少子化や人口減少等の影響により昨年より減少し、また基準財政収入額についても、地方消費税交付金等では増額したものの、市町村交付金の減少が大きく、全体では減少している。</a:t>
          </a:r>
        </a:p>
        <a:p>
          <a:r>
            <a:rPr kumimoji="1" lang="ja-JP" altLang="en-US" sz="1300">
              <a:latin typeface="ＭＳ Ｐゴシック" panose="020B0600070205080204" pitchFamily="50" charset="-128"/>
              <a:ea typeface="ＭＳ Ｐゴシック" panose="020B0600070205080204" pitchFamily="50" charset="-128"/>
            </a:rPr>
            <a:t>　今後も市内経済の活性化や産業の振興に引き続き努め、市税やふるさと納税といった自主財源を確保し、比率の改善を図っていく。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9" name="直線コネクタ 68"/>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xdr:cNvCxnSpPr/>
      </xdr:nvCxnSpPr>
      <xdr:spPr>
        <a:xfrm>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95250</xdr:rowOff>
    </xdr:to>
    <xdr:cxnSp macro="">
      <xdr:nvCxnSpPr>
        <xdr:cNvPr id="78" name="直線コネクタ 77"/>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a:t>
          </a:r>
          <a:r>
            <a:rPr kumimoji="1" lang="en-US" altLang="ja-JP" sz="1100">
              <a:latin typeface="ＭＳ Ｐゴシック" panose="020B0600070205080204" pitchFamily="50" charset="-128"/>
              <a:ea typeface="ＭＳ Ｐゴシック" panose="020B0600070205080204" pitchFamily="50" charset="-128"/>
            </a:rPr>
            <a:t>95.4</a:t>
          </a:r>
          <a:r>
            <a:rPr kumimoji="1" lang="ja-JP" altLang="en-US" sz="1100">
              <a:latin typeface="ＭＳ Ｐゴシック" panose="020B0600070205080204" pitchFamily="50" charset="-128"/>
              <a:ea typeface="ＭＳ Ｐゴシック" panose="020B0600070205080204" pitchFamily="50" charset="-128"/>
            </a:rPr>
            <a:t>％と類似団体を上回っている。前年度比で△</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％減少しているのは、前年度に一時的に増となった退職手当組合負担金が減額となったことが大きな要因として考えられる。</a:t>
          </a:r>
        </a:p>
        <a:p>
          <a:r>
            <a:rPr kumimoji="1" lang="ja-JP" altLang="en-US" sz="1100">
              <a:latin typeface="ＭＳ Ｐゴシック" panose="020B0600070205080204" pitchFamily="50" charset="-128"/>
              <a:ea typeface="ＭＳ Ｐゴシック" panose="020B0600070205080204" pitchFamily="50" charset="-128"/>
            </a:rPr>
            <a:t>　高齢化に伴う介護施設等の利用者の増加などが要因で介護保険特別会計などの特別会計への繰出金や高い生活保護率で扶助費の支出が大きいことなどにより水準としては引き続き高いものである。</a:t>
          </a:r>
        </a:p>
        <a:p>
          <a:r>
            <a:rPr kumimoji="1" lang="ja-JP" altLang="en-US" sz="1100">
              <a:latin typeface="ＭＳ Ｐゴシック" panose="020B0600070205080204" pitchFamily="50" charset="-128"/>
              <a:ea typeface="ＭＳ Ｐゴシック" panose="020B0600070205080204" pitchFamily="50" charset="-128"/>
            </a:rPr>
            <a:t>　今後は第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次男鹿市行政改革大綱に基づく公債費の低減、生活保護受給者への自立に向けた就労支援等により生活保護費の抑制など、さらなる経常経費の削減に努める。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5624</xdr:rowOff>
    </xdr:from>
    <xdr:to>
      <xdr:col>23</xdr:col>
      <xdr:colOff>133350</xdr:colOff>
      <xdr:row>61</xdr:row>
      <xdr:rowOff>88356</xdr:rowOff>
    </xdr:to>
    <xdr:cxnSp macro="">
      <xdr:nvCxnSpPr>
        <xdr:cNvPr id="134" name="直線コネクタ 133"/>
        <xdr:cNvCxnSpPr/>
      </xdr:nvCxnSpPr>
      <xdr:spPr>
        <a:xfrm flipV="1">
          <a:off x="4114800" y="10464074"/>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135709</xdr:rowOff>
    </xdr:from>
    <xdr:to>
      <xdr:col>19</xdr:col>
      <xdr:colOff>133350</xdr:colOff>
      <xdr:row>61</xdr:row>
      <xdr:rowOff>88356</xdr:rowOff>
    </xdr:to>
    <xdr:cxnSp macro="">
      <xdr:nvCxnSpPr>
        <xdr:cNvPr id="137" name="直線コネクタ 136"/>
        <xdr:cNvCxnSpPr/>
      </xdr:nvCxnSpPr>
      <xdr:spPr>
        <a:xfrm>
          <a:off x="3225800" y="1042270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60</xdr:row>
      <xdr:rowOff>135709</xdr:rowOff>
    </xdr:to>
    <xdr:cxnSp macro="">
      <xdr:nvCxnSpPr>
        <xdr:cNvPr id="140" name="直線コネクタ 139"/>
        <xdr:cNvCxnSpPr/>
      </xdr:nvCxnSpPr>
      <xdr:spPr>
        <a:xfrm>
          <a:off x="2336800" y="1040892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60</xdr:row>
      <xdr:rowOff>139156</xdr:rowOff>
    </xdr:to>
    <xdr:cxnSp macro="">
      <xdr:nvCxnSpPr>
        <xdr:cNvPr id="143" name="直線コネクタ 142"/>
        <xdr:cNvCxnSpPr/>
      </xdr:nvCxnSpPr>
      <xdr:spPr>
        <a:xfrm flipV="1">
          <a:off x="1447800" y="1040892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126274</xdr:rowOff>
    </xdr:from>
    <xdr:to>
      <xdr:col>23</xdr:col>
      <xdr:colOff>184150</xdr:colOff>
      <xdr:row>61</xdr:row>
      <xdr:rowOff>56424</xdr:rowOff>
    </xdr:to>
    <xdr:sp macro="" textlink="">
      <xdr:nvSpPr>
        <xdr:cNvPr id="153" name="楕円 152"/>
        <xdr:cNvSpPr/>
      </xdr:nvSpPr>
      <xdr:spPr>
        <a:xfrm>
          <a:off x="49022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98351</xdr:rowOff>
    </xdr:from>
    <xdr:ext cx="762000" cy="259045"/>
    <xdr:sp macro="" textlink="">
      <xdr:nvSpPr>
        <xdr:cNvPr id="154" name="財政構造の弾力性該当値テキスト"/>
        <xdr:cNvSpPr txBox="1"/>
      </xdr:nvSpPr>
      <xdr:spPr>
        <a:xfrm>
          <a:off x="5041900" y="1038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37556</xdr:rowOff>
    </xdr:from>
    <xdr:to>
      <xdr:col>19</xdr:col>
      <xdr:colOff>184150</xdr:colOff>
      <xdr:row>61</xdr:row>
      <xdr:rowOff>139156</xdr:rowOff>
    </xdr:to>
    <xdr:sp macro="" textlink="">
      <xdr:nvSpPr>
        <xdr:cNvPr id="155" name="楕円 154"/>
        <xdr:cNvSpPr/>
      </xdr:nvSpPr>
      <xdr:spPr>
        <a:xfrm>
          <a:off x="4064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123933</xdr:rowOff>
    </xdr:from>
    <xdr:ext cx="736600" cy="259045"/>
    <xdr:sp macro="" textlink="">
      <xdr:nvSpPr>
        <xdr:cNvPr id="156" name="テキスト ボックス 155"/>
        <xdr:cNvSpPr txBox="1"/>
      </xdr:nvSpPr>
      <xdr:spPr>
        <a:xfrm>
          <a:off x="3733800" y="1058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84909</xdr:rowOff>
    </xdr:from>
    <xdr:to>
      <xdr:col>15</xdr:col>
      <xdr:colOff>133350</xdr:colOff>
      <xdr:row>61</xdr:row>
      <xdr:rowOff>15059</xdr:rowOff>
    </xdr:to>
    <xdr:sp macro="" textlink="">
      <xdr:nvSpPr>
        <xdr:cNvPr id="157" name="楕円 156"/>
        <xdr:cNvSpPr/>
      </xdr:nvSpPr>
      <xdr:spPr>
        <a:xfrm>
          <a:off x="3175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171286</xdr:rowOff>
    </xdr:from>
    <xdr:ext cx="762000" cy="259045"/>
    <xdr:sp macro="" textlink="">
      <xdr:nvSpPr>
        <xdr:cNvPr id="158" name="テキスト ボックス 157"/>
        <xdr:cNvSpPr txBox="1"/>
      </xdr:nvSpPr>
      <xdr:spPr>
        <a:xfrm>
          <a:off x="2844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9" name="楕円 158"/>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157497</xdr:rowOff>
    </xdr:from>
    <xdr:ext cx="762000" cy="259045"/>
    <xdr:sp macro="" textlink="">
      <xdr:nvSpPr>
        <xdr:cNvPr id="160" name="テキスト ボックス 159"/>
        <xdr:cNvSpPr txBox="1"/>
      </xdr:nvSpPr>
      <xdr:spPr>
        <a:xfrm>
          <a:off x="1955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88356</xdr:rowOff>
    </xdr:from>
    <xdr:to>
      <xdr:col>7</xdr:col>
      <xdr:colOff>31750</xdr:colOff>
      <xdr:row>61</xdr:row>
      <xdr:rowOff>18506</xdr:rowOff>
    </xdr:to>
    <xdr:sp macro="" textlink="">
      <xdr:nvSpPr>
        <xdr:cNvPr id="161" name="楕円 160"/>
        <xdr:cNvSpPr/>
      </xdr:nvSpPr>
      <xdr:spPr>
        <a:xfrm>
          <a:off x="1397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3283</xdr:rowOff>
    </xdr:from>
    <xdr:ext cx="762000" cy="259045"/>
    <xdr:sp macro="" textlink="">
      <xdr:nvSpPr>
        <xdr:cNvPr id="162" name="テキスト ボックス 161"/>
        <xdr:cNvSpPr txBox="1"/>
      </xdr:nvSpPr>
      <xdr:spPr>
        <a:xfrm>
          <a:off x="1066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1,418</a:t>
          </a:r>
          <a:r>
            <a:rPr kumimoji="1" lang="ja-JP" altLang="en-US" sz="1300">
              <a:latin typeface="ＭＳ Ｐゴシック" panose="020B0600070205080204" pitchFamily="50" charset="-128"/>
              <a:ea typeface="ＭＳ Ｐゴシック" panose="020B0600070205080204" pitchFamily="50" charset="-128"/>
            </a:rPr>
            <a:t>円増加したが、類似団体平均を下回っている。分子である人件費、物件費ともに決算額では前年度を下回っているが、分母となる人口の減少が進んだことにより数値としては前年度を上回ることとなった。</a:t>
          </a:r>
        </a:p>
        <a:p>
          <a:r>
            <a:rPr kumimoji="1" lang="ja-JP" altLang="en-US" sz="1300">
              <a:latin typeface="ＭＳ Ｐゴシック" panose="020B0600070205080204" pitchFamily="50" charset="-128"/>
              <a:ea typeface="ＭＳ Ｐゴシック" panose="020B0600070205080204" pitchFamily="50" charset="-128"/>
            </a:rPr>
            <a:t>　人件費では、退職手当組合負担金が減少したこと、観光庁への職員派遣終了に伴う時間外手当、地域手当等の減少、各種行事の時間外勤務の振替対応による減が要因となり大きく減となった。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21912</xdr:rowOff>
    </xdr:from>
    <xdr:to>
      <xdr:col>23</xdr:col>
      <xdr:colOff>133350</xdr:colOff>
      <xdr:row>83</xdr:row>
      <xdr:rowOff>30466</xdr:rowOff>
    </xdr:to>
    <xdr:cxnSp macro="">
      <xdr:nvCxnSpPr>
        <xdr:cNvPr id="193" name="直線コネクタ 192"/>
        <xdr:cNvCxnSpPr/>
      </xdr:nvCxnSpPr>
      <xdr:spPr>
        <a:xfrm>
          <a:off x="4114800" y="14252262"/>
          <a:ext cx="8382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21912</xdr:rowOff>
    </xdr:from>
    <xdr:to>
      <xdr:col>19</xdr:col>
      <xdr:colOff>133350</xdr:colOff>
      <xdr:row>83</xdr:row>
      <xdr:rowOff>73321</xdr:rowOff>
    </xdr:to>
    <xdr:cxnSp macro="">
      <xdr:nvCxnSpPr>
        <xdr:cNvPr id="196" name="直線コネクタ 195"/>
        <xdr:cNvCxnSpPr/>
      </xdr:nvCxnSpPr>
      <xdr:spPr>
        <a:xfrm flipV="1">
          <a:off x="3225800" y="14252262"/>
          <a:ext cx="889000" cy="5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31316</xdr:rowOff>
    </xdr:from>
    <xdr:to>
      <xdr:col>15</xdr:col>
      <xdr:colOff>82550</xdr:colOff>
      <xdr:row>83</xdr:row>
      <xdr:rowOff>73321</xdr:rowOff>
    </xdr:to>
    <xdr:cxnSp macro="">
      <xdr:nvCxnSpPr>
        <xdr:cNvPr id="199" name="直線コネクタ 198"/>
        <xdr:cNvCxnSpPr/>
      </xdr:nvCxnSpPr>
      <xdr:spPr>
        <a:xfrm>
          <a:off x="2336800" y="14261666"/>
          <a:ext cx="8890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29615</xdr:rowOff>
    </xdr:from>
    <xdr:to>
      <xdr:col>11</xdr:col>
      <xdr:colOff>31750</xdr:colOff>
      <xdr:row>83</xdr:row>
      <xdr:rowOff>31316</xdr:rowOff>
    </xdr:to>
    <xdr:cxnSp macro="">
      <xdr:nvCxnSpPr>
        <xdr:cNvPr id="202" name="直線コネクタ 201"/>
        <xdr:cNvCxnSpPr/>
      </xdr:nvCxnSpPr>
      <xdr:spPr>
        <a:xfrm>
          <a:off x="1447800" y="14259965"/>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151116</xdr:rowOff>
    </xdr:from>
    <xdr:to>
      <xdr:col>23</xdr:col>
      <xdr:colOff>184150</xdr:colOff>
      <xdr:row>83</xdr:row>
      <xdr:rowOff>81266</xdr:rowOff>
    </xdr:to>
    <xdr:sp macro="" textlink="">
      <xdr:nvSpPr>
        <xdr:cNvPr id="212" name="楕円 211"/>
        <xdr:cNvSpPr/>
      </xdr:nvSpPr>
      <xdr:spPr>
        <a:xfrm>
          <a:off x="4902200" y="142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167643</xdr:rowOff>
    </xdr:from>
    <xdr:ext cx="762000" cy="259045"/>
    <xdr:sp macro="" textlink="">
      <xdr:nvSpPr>
        <xdr:cNvPr id="213" name="人件費・物件費等の状況該当値テキスト"/>
        <xdr:cNvSpPr txBox="1"/>
      </xdr:nvSpPr>
      <xdr:spPr>
        <a:xfrm>
          <a:off x="5041900" y="1405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142562</xdr:rowOff>
    </xdr:from>
    <xdr:to>
      <xdr:col>19</xdr:col>
      <xdr:colOff>184150</xdr:colOff>
      <xdr:row>83</xdr:row>
      <xdr:rowOff>72712</xdr:rowOff>
    </xdr:to>
    <xdr:sp macro="" textlink="">
      <xdr:nvSpPr>
        <xdr:cNvPr id="214" name="楕円 213"/>
        <xdr:cNvSpPr/>
      </xdr:nvSpPr>
      <xdr:spPr>
        <a:xfrm>
          <a:off x="4064000" y="1420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82889</xdr:rowOff>
    </xdr:from>
    <xdr:ext cx="736600" cy="259045"/>
    <xdr:sp macro="" textlink="">
      <xdr:nvSpPr>
        <xdr:cNvPr id="215" name="テキスト ボックス 214"/>
        <xdr:cNvSpPr txBox="1"/>
      </xdr:nvSpPr>
      <xdr:spPr>
        <a:xfrm>
          <a:off x="3733800" y="1397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22521</xdr:rowOff>
    </xdr:from>
    <xdr:to>
      <xdr:col>15</xdr:col>
      <xdr:colOff>133350</xdr:colOff>
      <xdr:row>83</xdr:row>
      <xdr:rowOff>124121</xdr:rowOff>
    </xdr:to>
    <xdr:sp macro="" textlink="">
      <xdr:nvSpPr>
        <xdr:cNvPr id="216" name="楕円 215"/>
        <xdr:cNvSpPr/>
      </xdr:nvSpPr>
      <xdr:spPr>
        <a:xfrm>
          <a:off x="3175000" y="1425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134298</xdr:rowOff>
    </xdr:from>
    <xdr:ext cx="762000" cy="259045"/>
    <xdr:sp macro="" textlink="">
      <xdr:nvSpPr>
        <xdr:cNvPr id="217" name="テキスト ボックス 216"/>
        <xdr:cNvSpPr txBox="1"/>
      </xdr:nvSpPr>
      <xdr:spPr>
        <a:xfrm>
          <a:off x="2844800" y="1402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151966</xdr:rowOff>
    </xdr:from>
    <xdr:to>
      <xdr:col>11</xdr:col>
      <xdr:colOff>82550</xdr:colOff>
      <xdr:row>83</xdr:row>
      <xdr:rowOff>82116</xdr:rowOff>
    </xdr:to>
    <xdr:sp macro="" textlink="">
      <xdr:nvSpPr>
        <xdr:cNvPr id="218" name="楕円 217"/>
        <xdr:cNvSpPr/>
      </xdr:nvSpPr>
      <xdr:spPr>
        <a:xfrm>
          <a:off x="2286000" y="142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92293</xdr:rowOff>
    </xdr:from>
    <xdr:ext cx="762000" cy="259045"/>
    <xdr:sp macro="" textlink="">
      <xdr:nvSpPr>
        <xdr:cNvPr id="219" name="テキスト ボックス 218"/>
        <xdr:cNvSpPr txBox="1"/>
      </xdr:nvSpPr>
      <xdr:spPr>
        <a:xfrm>
          <a:off x="1955800" y="1397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150265</xdr:rowOff>
    </xdr:from>
    <xdr:to>
      <xdr:col>7</xdr:col>
      <xdr:colOff>31750</xdr:colOff>
      <xdr:row>83</xdr:row>
      <xdr:rowOff>80415</xdr:rowOff>
    </xdr:to>
    <xdr:sp macro="" textlink="">
      <xdr:nvSpPr>
        <xdr:cNvPr id="220" name="楕円 219"/>
        <xdr:cNvSpPr/>
      </xdr:nvSpPr>
      <xdr:spPr>
        <a:xfrm>
          <a:off x="1397000" y="1420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90592</xdr:rowOff>
    </xdr:from>
    <xdr:ext cx="762000" cy="259045"/>
    <xdr:sp macro="" textlink="">
      <xdr:nvSpPr>
        <xdr:cNvPr id="221" name="テキスト ボックス 220"/>
        <xdr:cNvSpPr txBox="1"/>
      </xdr:nvSpPr>
      <xdr:spPr>
        <a:xfrm>
          <a:off x="1066800" y="1397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年間の無採用期間があり、その影響で一時的に昇格が早まっていることなどにより、ラスパイレス指数は上昇傾向にあるものの類似団体平均を下回っている。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次男鹿市行政改革大綱に基づく管理職手当の減額や時間外手当の縮減を図り、国及び県の動向等を踏まえながら給与の適正化に努める。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9677</xdr:rowOff>
    </xdr:to>
    <xdr:cxnSp macro="">
      <xdr:nvCxnSpPr>
        <xdr:cNvPr id="257" name="直線コネクタ 256"/>
        <xdr:cNvCxnSpPr/>
      </xdr:nvCxnSpPr>
      <xdr:spPr>
        <a:xfrm>
          <a:off x="16179800" y="147543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9677</xdr:rowOff>
    </xdr:to>
    <xdr:cxnSp macro="">
      <xdr:nvCxnSpPr>
        <xdr:cNvPr id="260" name="直線コネクタ 259"/>
        <xdr:cNvCxnSpPr/>
      </xdr:nvCxnSpPr>
      <xdr:spPr>
        <a:xfrm>
          <a:off x="15290800" y="147428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146655</xdr:rowOff>
    </xdr:from>
    <xdr:to>
      <xdr:col>72</xdr:col>
      <xdr:colOff>203200</xdr:colOff>
      <xdr:row>85</xdr:row>
      <xdr:rowOff>169636</xdr:rowOff>
    </xdr:to>
    <xdr:cxnSp macro="">
      <xdr:nvCxnSpPr>
        <xdr:cNvPr id="263" name="直線コネクタ 262"/>
        <xdr:cNvCxnSpPr/>
      </xdr:nvCxnSpPr>
      <xdr:spPr>
        <a:xfrm>
          <a:off x="14401800" y="147199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145748</xdr:rowOff>
    </xdr:from>
    <xdr:to>
      <xdr:col>68</xdr:col>
      <xdr:colOff>152400</xdr:colOff>
      <xdr:row>85</xdr:row>
      <xdr:rowOff>146655</xdr:rowOff>
    </xdr:to>
    <xdr:cxnSp macro="">
      <xdr:nvCxnSpPr>
        <xdr:cNvPr id="266" name="直線コネクタ 265"/>
        <xdr:cNvCxnSpPr/>
      </xdr:nvCxnSpPr>
      <xdr:spPr>
        <a:xfrm>
          <a:off x="13512800" y="1454754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76" name="楕円 275"/>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146854</xdr:rowOff>
    </xdr:from>
    <xdr:ext cx="762000" cy="259045"/>
    <xdr:sp macro="" textlink="">
      <xdr:nvSpPr>
        <xdr:cNvPr id="277" name="給与水準   （国との比較）該当値テキスト"/>
        <xdr:cNvSpPr txBox="1"/>
      </xdr:nvSpPr>
      <xdr:spPr>
        <a:xfrm>
          <a:off x="171069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78" name="楕円 277"/>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79" name="テキスト ボックス 278"/>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0" name="楕円 279"/>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81" name="テキスト ボックス 280"/>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95855</xdr:rowOff>
    </xdr:from>
    <xdr:to>
      <xdr:col>68</xdr:col>
      <xdr:colOff>203200</xdr:colOff>
      <xdr:row>86</xdr:row>
      <xdr:rowOff>26005</xdr:rowOff>
    </xdr:to>
    <xdr:sp macro="" textlink="">
      <xdr:nvSpPr>
        <xdr:cNvPr id="282" name="楕円 281"/>
        <xdr:cNvSpPr/>
      </xdr:nvSpPr>
      <xdr:spPr>
        <a:xfrm>
          <a:off x="14351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36182</xdr:rowOff>
    </xdr:from>
    <xdr:ext cx="762000" cy="259045"/>
    <xdr:sp macro="" textlink="">
      <xdr:nvSpPr>
        <xdr:cNvPr id="283" name="テキスト ボックス 282"/>
        <xdr:cNvSpPr txBox="1"/>
      </xdr:nvSpPr>
      <xdr:spPr>
        <a:xfrm>
          <a:off x="14020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94948</xdr:rowOff>
    </xdr:from>
    <xdr:to>
      <xdr:col>64</xdr:col>
      <xdr:colOff>152400</xdr:colOff>
      <xdr:row>85</xdr:row>
      <xdr:rowOff>25098</xdr:rowOff>
    </xdr:to>
    <xdr:sp macro="" textlink="">
      <xdr:nvSpPr>
        <xdr:cNvPr id="284" name="楕円 283"/>
        <xdr:cNvSpPr/>
      </xdr:nvSpPr>
      <xdr:spPr>
        <a:xfrm>
          <a:off x="13462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35275</xdr:rowOff>
    </xdr:from>
    <xdr:ext cx="762000" cy="259045"/>
    <xdr:sp macro="" textlink="">
      <xdr:nvSpPr>
        <xdr:cNvPr id="285" name="テキスト ボックス 284"/>
        <xdr:cNvSpPr txBox="1"/>
      </xdr:nvSpPr>
      <xdr:spPr>
        <a:xfrm>
          <a:off x="13131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財政の健全性の確保のため義務的経費である人件費を抑制していく必要があり、定員管理計画に基づき職員数の削減を進めている。</a:t>
          </a:r>
        </a:p>
        <a:p>
          <a:r>
            <a:rPr kumimoji="1" lang="ja-JP" altLang="en-US" sz="1300">
              <a:latin typeface="ＭＳ Ｐゴシック" panose="020B0600070205080204" pitchFamily="50" charset="-128"/>
              <a:ea typeface="ＭＳ Ｐゴシック" panose="020B0600070205080204" pitchFamily="50" charset="-128"/>
            </a:rPr>
            <a:t>　今後も人口減少による厳しい行財政運営となることから、第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次男鹿市行政改革大綱に基づき、業務改善と組織の効率化を進め、退職者に対する新規採用者の抑制</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等により職員数の適正な管理に努めること</a:t>
          </a:r>
          <a:r>
            <a:rPr kumimoji="1" lang="ja-JP" altLang="en-US" sz="1300">
              <a:latin typeface="ＭＳ Ｐゴシック" panose="020B0600070205080204" pitchFamily="50" charset="-128"/>
              <a:ea typeface="ＭＳ Ｐゴシック" panose="020B0600070205080204" pitchFamily="50" charset="-128"/>
            </a:rPr>
            <a:t>としている。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1936</xdr:rowOff>
    </xdr:from>
    <xdr:to>
      <xdr:col>81</xdr:col>
      <xdr:colOff>44450</xdr:colOff>
      <xdr:row>62</xdr:row>
      <xdr:rowOff>11128</xdr:rowOff>
    </xdr:to>
    <xdr:cxnSp macro="">
      <xdr:nvCxnSpPr>
        <xdr:cNvPr id="322" name="直線コネクタ 321"/>
        <xdr:cNvCxnSpPr/>
      </xdr:nvCxnSpPr>
      <xdr:spPr>
        <a:xfrm>
          <a:off x="16179800" y="10631836"/>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169938</xdr:rowOff>
    </xdr:from>
    <xdr:to>
      <xdr:col>77</xdr:col>
      <xdr:colOff>44450</xdr:colOff>
      <xdr:row>62</xdr:row>
      <xdr:rowOff>1936</xdr:rowOff>
    </xdr:to>
    <xdr:cxnSp macro="">
      <xdr:nvCxnSpPr>
        <xdr:cNvPr id="325" name="直線コネクタ 324"/>
        <xdr:cNvCxnSpPr/>
      </xdr:nvCxnSpPr>
      <xdr:spPr>
        <a:xfrm>
          <a:off x="15290800" y="1062838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169938</xdr:rowOff>
    </xdr:from>
    <xdr:to>
      <xdr:col>72</xdr:col>
      <xdr:colOff>203200</xdr:colOff>
      <xdr:row>62</xdr:row>
      <xdr:rowOff>7680</xdr:rowOff>
    </xdr:to>
    <xdr:cxnSp macro="">
      <xdr:nvCxnSpPr>
        <xdr:cNvPr id="328" name="直線コネクタ 327"/>
        <xdr:cNvCxnSpPr/>
      </xdr:nvCxnSpPr>
      <xdr:spPr>
        <a:xfrm flipV="1">
          <a:off x="14401800" y="1062838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7680</xdr:rowOff>
    </xdr:from>
    <xdr:to>
      <xdr:col>68</xdr:col>
      <xdr:colOff>152400</xdr:colOff>
      <xdr:row>62</xdr:row>
      <xdr:rowOff>26065</xdr:rowOff>
    </xdr:to>
    <xdr:cxnSp macro="">
      <xdr:nvCxnSpPr>
        <xdr:cNvPr id="331" name="直線コネクタ 330"/>
        <xdr:cNvCxnSpPr/>
      </xdr:nvCxnSpPr>
      <xdr:spPr>
        <a:xfrm flipV="1">
          <a:off x="13512800" y="1063758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131778</xdr:rowOff>
    </xdr:from>
    <xdr:to>
      <xdr:col>81</xdr:col>
      <xdr:colOff>95250</xdr:colOff>
      <xdr:row>62</xdr:row>
      <xdr:rowOff>61928</xdr:rowOff>
    </xdr:to>
    <xdr:sp macro="" textlink="">
      <xdr:nvSpPr>
        <xdr:cNvPr id="341" name="楕円 340"/>
        <xdr:cNvSpPr/>
      </xdr:nvSpPr>
      <xdr:spPr>
        <a:xfrm>
          <a:off x="16967200" y="105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148305</xdr:rowOff>
    </xdr:from>
    <xdr:ext cx="762000" cy="259045"/>
    <xdr:sp macro="" textlink="">
      <xdr:nvSpPr>
        <xdr:cNvPr id="342" name="定員管理の状況該当値テキスト"/>
        <xdr:cNvSpPr txBox="1"/>
      </xdr:nvSpPr>
      <xdr:spPr>
        <a:xfrm>
          <a:off x="171069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122586</xdr:rowOff>
    </xdr:from>
    <xdr:to>
      <xdr:col>77</xdr:col>
      <xdr:colOff>95250</xdr:colOff>
      <xdr:row>62</xdr:row>
      <xdr:rowOff>52736</xdr:rowOff>
    </xdr:to>
    <xdr:sp macro="" textlink="">
      <xdr:nvSpPr>
        <xdr:cNvPr id="343" name="楕円 342"/>
        <xdr:cNvSpPr/>
      </xdr:nvSpPr>
      <xdr:spPr>
        <a:xfrm>
          <a:off x="16129000" y="105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62913</xdr:rowOff>
    </xdr:from>
    <xdr:ext cx="736600" cy="259045"/>
    <xdr:sp macro="" textlink="">
      <xdr:nvSpPr>
        <xdr:cNvPr id="344" name="テキスト ボックス 343"/>
        <xdr:cNvSpPr txBox="1"/>
      </xdr:nvSpPr>
      <xdr:spPr>
        <a:xfrm>
          <a:off x="15798800" y="1034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119138</xdr:rowOff>
    </xdr:from>
    <xdr:to>
      <xdr:col>73</xdr:col>
      <xdr:colOff>44450</xdr:colOff>
      <xdr:row>62</xdr:row>
      <xdr:rowOff>49288</xdr:rowOff>
    </xdr:to>
    <xdr:sp macro="" textlink="">
      <xdr:nvSpPr>
        <xdr:cNvPr id="345" name="楕円 344"/>
        <xdr:cNvSpPr/>
      </xdr:nvSpPr>
      <xdr:spPr>
        <a:xfrm>
          <a:off x="15240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59465</xdr:rowOff>
    </xdr:from>
    <xdr:ext cx="762000" cy="259045"/>
    <xdr:sp macro="" textlink="">
      <xdr:nvSpPr>
        <xdr:cNvPr id="346" name="テキスト ボックス 345"/>
        <xdr:cNvSpPr txBox="1"/>
      </xdr:nvSpPr>
      <xdr:spPr>
        <a:xfrm>
          <a:off x="14909800" y="1034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128330</xdr:rowOff>
    </xdr:from>
    <xdr:to>
      <xdr:col>68</xdr:col>
      <xdr:colOff>203200</xdr:colOff>
      <xdr:row>62</xdr:row>
      <xdr:rowOff>58480</xdr:rowOff>
    </xdr:to>
    <xdr:sp macro="" textlink="">
      <xdr:nvSpPr>
        <xdr:cNvPr id="347" name="楕円 346"/>
        <xdr:cNvSpPr/>
      </xdr:nvSpPr>
      <xdr:spPr>
        <a:xfrm>
          <a:off x="14351000" y="105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68657</xdr:rowOff>
    </xdr:from>
    <xdr:ext cx="762000" cy="259045"/>
    <xdr:sp macro="" textlink="">
      <xdr:nvSpPr>
        <xdr:cNvPr id="348" name="テキスト ボックス 347"/>
        <xdr:cNvSpPr txBox="1"/>
      </xdr:nvSpPr>
      <xdr:spPr>
        <a:xfrm>
          <a:off x="14020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146715</xdr:rowOff>
    </xdr:from>
    <xdr:to>
      <xdr:col>64</xdr:col>
      <xdr:colOff>152400</xdr:colOff>
      <xdr:row>62</xdr:row>
      <xdr:rowOff>76865</xdr:rowOff>
    </xdr:to>
    <xdr:sp macro="" textlink="">
      <xdr:nvSpPr>
        <xdr:cNvPr id="349" name="楕円 348"/>
        <xdr:cNvSpPr/>
      </xdr:nvSpPr>
      <xdr:spPr>
        <a:xfrm>
          <a:off x="13462000" y="106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87042</xdr:rowOff>
    </xdr:from>
    <xdr:ext cx="762000" cy="259045"/>
    <xdr:sp macro="" textlink="">
      <xdr:nvSpPr>
        <xdr:cNvPr id="350" name="テキスト ボックス 349"/>
        <xdr:cNvSpPr txBox="1"/>
      </xdr:nvSpPr>
      <xdr:spPr>
        <a:xfrm>
          <a:off x="13131800" y="1037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前年度と比較して</a:t>
          </a:r>
          <a:r>
            <a:rPr kumimoji="1" lang="en-US" altLang="ja-JP" sz="1300" baseline="0">
              <a:latin typeface="ＭＳ Ｐゴシック" panose="020B0600070205080204" pitchFamily="50" charset="-128"/>
              <a:ea typeface="ＭＳ Ｐゴシック" panose="020B0600070205080204" pitchFamily="50" charset="-128"/>
            </a:rPr>
            <a:t>0.5</a:t>
          </a:r>
          <a:r>
            <a:rPr kumimoji="1" lang="ja-JP" altLang="en-US" sz="1300" baseline="0">
              <a:latin typeface="ＭＳ Ｐゴシック" panose="020B0600070205080204" pitchFamily="50" charset="-128"/>
              <a:ea typeface="ＭＳ Ｐゴシック" panose="020B0600070205080204" pitchFamily="50" charset="-128"/>
            </a:rPr>
            <a:t>％減少した。これは一般会計における既発債の償還が終了したことや病院事業、下水道事業における準元利償還金が減少したことが要因である。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今後は、複合観光施設整備事業等大型事業に係る地方債の償還開始により、一時的に元利償還金等が増加するが、その後は第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次男鹿市行政改革大綱に基づく地方債発行抑制の取組により緩やかに減少する見込みである。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42122</xdr:rowOff>
    </xdr:from>
    <xdr:to>
      <xdr:col>81</xdr:col>
      <xdr:colOff>44450</xdr:colOff>
      <xdr:row>37</xdr:row>
      <xdr:rowOff>52176</xdr:rowOff>
    </xdr:to>
    <xdr:cxnSp macro="">
      <xdr:nvCxnSpPr>
        <xdr:cNvPr id="384" name="直線コネクタ 383"/>
        <xdr:cNvCxnSpPr/>
      </xdr:nvCxnSpPr>
      <xdr:spPr>
        <a:xfrm flipV="1">
          <a:off x="16179800" y="638577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52176</xdr:rowOff>
    </xdr:from>
    <xdr:to>
      <xdr:col>77</xdr:col>
      <xdr:colOff>44450</xdr:colOff>
      <xdr:row>37</xdr:row>
      <xdr:rowOff>62230</xdr:rowOff>
    </xdr:to>
    <xdr:cxnSp macro="">
      <xdr:nvCxnSpPr>
        <xdr:cNvPr id="387" name="直線コネクタ 386"/>
        <xdr:cNvCxnSpPr/>
      </xdr:nvCxnSpPr>
      <xdr:spPr>
        <a:xfrm flipV="1">
          <a:off x="15290800" y="639582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80328</xdr:rowOff>
    </xdr:to>
    <xdr:cxnSp macro="">
      <xdr:nvCxnSpPr>
        <xdr:cNvPr id="390" name="直線コネクタ 389"/>
        <xdr:cNvCxnSpPr/>
      </xdr:nvCxnSpPr>
      <xdr:spPr>
        <a:xfrm flipV="1">
          <a:off x="14401800" y="64058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80328</xdr:rowOff>
    </xdr:from>
    <xdr:to>
      <xdr:col>68</xdr:col>
      <xdr:colOff>152400</xdr:colOff>
      <xdr:row>37</xdr:row>
      <xdr:rowOff>96414</xdr:rowOff>
    </xdr:to>
    <xdr:cxnSp macro="">
      <xdr:nvCxnSpPr>
        <xdr:cNvPr id="393" name="直線コネクタ 392"/>
        <xdr:cNvCxnSpPr/>
      </xdr:nvCxnSpPr>
      <xdr:spPr>
        <a:xfrm flipV="1">
          <a:off x="13512800" y="642397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162772</xdr:rowOff>
    </xdr:from>
    <xdr:to>
      <xdr:col>81</xdr:col>
      <xdr:colOff>95250</xdr:colOff>
      <xdr:row>37</xdr:row>
      <xdr:rowOff>92922</xdr:rowOff>
    </xdr:to>
    <xdr:sp macro="" textlink="">
      <xdr:nvSpPr>
        <xdr:cNvPr id="403" name="楕円 402"/>
        <xdr:cNvSpPr/>
      </xdr:nvSpPr>
      <xdr:spPr>
        <a:xfrm>
          <a:off x="169672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134849</xdr:rowOff>
    </xdr:from>
    <xdr:ext cx="762000" cy="259045"/>
    <xdr:sp macro="" textlink="">
      <xdr:nvSpPr>
        <xdr:cNvPr id="404" name="公債費負担の状況該当値テキスト"/>
        <xdr:cNvSpPr txBox="1"/>
      </xdr:nvSpPr>
      <xdr:spPr>
        <a:xfrm>
          <a:off x="17106900" y="630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1376</xdr:rowOff>
    </xdr:from>
    <xdr:to>
      <xdr:col>77</xdr:col>
      <xdr:colOff>95250</xdr:colOff>
      <xdr:row>37</xdr:row>
      <xdr:rowOff>102976</xdr:rowOff>
    </xdr:to>
    <xdr:sp macro="" textlink="">
      <xdr:nvSpPr>
        <xdr:cNvPr id="405" name="楕円 404"/>
        <xdr:cNvSpPr/>
      </xdr:nvSpPr>
      <xdr:spPr>
        <a:xfrm>
          <a:off x="16129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87753</xdr:rowOff>
    </xdr:from>
    <xdr:ext cx="736600" cy="259045"/>
    <xdr:sp macro="" textlink="">
      <xdr:nvSpPr>
        <xdr:cNvPr id="406" name="テキスト ボックス 405"/>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407" name="楕円 406"/>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97807</xdr:rowOff>
    </xdr:from>
    <xdr:ext cx="762000" cy="259045"/>
    <xdr:sp macro="" textlink="">
      <xdr:nvSpPr>
        <xdr:cNvPr id="408" name="テキスト ボックス 407"/>
        <xdr:cNvSpPr txBox="1"/>
      </xdr:nvSpPr>
      <xdr:spPr>
        <a:xfrm>
          <a:off x="1490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29528</xdr:rowOff>
    </xdr:from>
    <xdr:to>
      <xdr:col>68</xdr:col>
      <xdr:colOff>203200</xdr:colOff>
      <xdr:row>37</xdr:row>
      <xdr:rowOff>131128</xdr:rowOff>
    </xdr:to>
    <xdr:sp macro="" textlink="">
      <xdr:nvSpPr>
        <xdr:cNvPr id="409" name="楕円 408"/>
        <xdr:cNvSpPr/>
      </xdr:nvSpPr>
      <xdr:spPr>
        <a:xfrm>
          <a:off x="14351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115905</xdr:rowOff>
    </xdr:from>
    <xdr:ext cx="762000" cy="259045"/>
    <xdr:sp macro="" textlink="">
      <xdr:nvSpPr>
        <xdr:cNvPr id="410" name="テキスト ボックス 409"/>
        <xdr:cNvSpPr txBox="1"/>
      </xdr:nvSpPr>
      <xdr:spPr>
        <a:xfrm>
          <a:off x="14020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45614</xdr:rowOff>
    </xdr:from>
    <xdr:to>
      <xdr:col>64</xdr:col>
      <xdr:colOff>152400</xdr:colOff>
      <xdr:row>37</xdr:row>
      <xdr:rowOff>147214</xdr:rowOff>
    </xdr:to>
    <xdr:sp macro="" textlink="">
      <xdr:nvSpPr>
        <xdr:cNvPr id="411" name="楕円 410"/>
        <xdr:cNvSpPr/>
      </xdr:nvSpPr>
      <xdr:spPr>
        <a:xfrm>
          <a:off x="13462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131991</xdr:rowOff>
    </xdr:from>
    <xdr:ext cx="762000" cy="259045"/>
    <xdr:sp macro="" textlink="">
      <xdr:nvSpPr>
        <xdr:cNvPr id="412" name="テキスト ボックス 411"/>
        <xdr:cNvSpPr txBox="1"/>
      </xdr:nvSpPr>
      <xdr:spPr>
        <a:xfrm>
          <a:off x="13131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昨年より１５．２ポイント改善し、９０．５％となっている。</a:t>
          </a:r>
        </a:p>
        <a:p>
          <a:r>
            <a:rPr kumimoji="1" lang="ja-JP" altLang="en-US" sz="1300">
              <a:latin typeface="ＭＳ Ｐゴシック" panose="020B0600070205080204" pitchFamily="50" charset="-128"/>
              <a:ea typeface="ＭＳ Ｐゴシック" panose="020B0600070205080204" pitchFamily="50" charset="-128"/>
            </a:rPr>
            <a:t>　一般会計については、地方債の発行の抑制を引き続き図ってきており、残高が減少していること、公営企業会計についても事業の縮小などにより公営企業債の発行額も減少傾向にある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ここ数年比率は減少傾向にあるが、類似団体平均を上回っていることから、引き続き改善を図っていく。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53431</xdr:rowOff>
    </xdr:from>
    <xdr:to>
      <xdr:col>81</xdr:col>
      <xdr:colOff>44450</xdr:colOff>
      <xdr:row>15</xdr:row>
      <xdr:rowOff>105827</xdr:rowOff>
    </xdr:to>
    <xdr:cxnSp macro="">
      <xdr:nvCxnSpPr>
        <xdr:cNvPr id="448" name="直線コネクタ 447"/>
        <xdr:cNvCxnSpPr/>
      </xdr:nvCxnSpPr>
      <xdr:spPr>
        <a:xfrm flipV="1">
          <a:off x="16179800" y="2625181"/>
          <a:ext cx="838200" cy="5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105827</xdr:rowOff>
    </xdr:from>
    <xdr:to>
      <xdr:col>77</xdr:col>
      <xdr:colOff>44450</xdr:colOff>
      <xdr:row>15</xdr:row>
      <xdr:rowOff>144780</xdr:rowOff>
    </xdr:to>
    <xdr:cxnSp macro="">
      <xdr:nvCxnSpPr>
        <xdr:cNvPr id="451" name="直線コネクタ 450"/>
        <xdr:cNvCxnSpPr/>
      </xdr:nvCxnSpPr>
      <xdr:spPr>
        <a:xfrm flipV="1">
          <a:off x="15290800" y="2677577"/>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144780</xdr:rowOff>
    </xdr:from>
    <xdr:to>
      <xdr:col>72</xdr:col>
      <xdr:colOff>203200</xdr:colOff>
      <xdr:row>16</xdr:row>
      <xdr:rowOff>20901</xdr:rowOff>
    </xdr:to>
    <xdr:cxnSp macro="">
      <xdr:nvCxnSpPr>
        <xdr:cNvPr id="454" name="直線コネクタ 453"/>
        <xdr:cNvCxnSpPr/>
      </xdr:nvCxnSpPr>
      <xdr:spPr>
        <a:xfrm flipV="1">
          <a:off x="14401800" y="2716530"/>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20901</xdr:rowOff>
    </xdr:from>
    <xdr:to>
      <xdr:col>68</xdr:col>
      <xdr:colOff>152400</xdr:colOff>
      <xdr:row>16</xdr:row>
      <xdr:rowOff>26416</xdr:rowOff>
    </xdr:to>
    <xdr:cxnSp macro="">
      <xdr:nvCxnSpPr>
        <xdr:cNvPr id="457" name="直線コネクタ 456"/>
        <xdr:cNvCxnSpPr/>
      </xdr:nvCxnSpPr>
      <xdr:spPr>
        <a:xfrm flipV="1">
          <a:off x="13512800" y="2764101"/>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2631</xdr:rowOff>
    </xdr:from>
    <xdr:to>
      <xdr:col>81</xdr:col>
      <xdr:colOff>95250</xdr:colOff>
      <xdr:row>15</xdr:row>
      <xdr:rowOff>104231</xdr:rowOff>
    </xdr:to>
    <xdr:sp macro="" textlink="">
      <xdr:nvSpPr>
        <xdr:cNvPr id="467" name="楕円 466"/>
        <xdr:cNvSpPr/>
      </xdr:nvSpPr>
      <xdr:spPr>
        <a:xfrm>
          <a:off x="16967200" y="25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146158</xdr:rowOff>
    </xdr:from>
    <xdr:ext cx="762000" cy="259045"/>
    <xdr:sp macro="" textlink="">
      <xdr:nvSpPr>
        <xdr:cNvPr id="468" name="将来負担の状況該当値テキスト"/>
        <xdr:cNvSpPr txBox="1"/>
      </xdr:nvSpPr>
      <xdr:spPr>
        <a:xfrm>
          <a:off x="17106900" y="254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55027</xdr:rowOff>
    </xdr:from>
    <xdr:to>
      <xdr:col>77</xdr:col>
      <xdr:colOff>95250</xdr:colOff>
      <xdr:row>15</xdr:row>
      <xdr:rowOff>156627</xdr:rowOff>
    </xdr:to>
    <xdr:sp macro="" textlink="">
      <xdr:nvSpPr>
        <xdr:cNvPr id="469" name="楕円 468"/>
        <xdr:cNvSpPr/>
      </xdr:nvSpPr>
      <xdr:spPr>
        <a:xfrm>
          <a:off x="16129000" y="26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141404</xdr:rowOff>
    </xdr:from>
    <xdr:ext cx="736600" cy="259045"/>
    <xdr:sp macro="" textlink="">
      <xdr:nvSpPr>
        <xdr:cNvPr id="470" name="テキスト ボックス 469"/>
        <xdr:cNvSpPr txBox="1"/>
      </xdr:nvSpPr>
      <xdr:spPr>
        <a:xfrm>
          <a:off x="15798800" y="271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93980</xdr:rowOff>
    </xdr:from>
    <xdr:to>
      <xdr:col>73</xdr:col>
      <xdr:colOff>44450</xdr:colOff>
      <xdr:row>16</xdr:row>
      <xdr:rowOff>24130</xdr:rowOff>
    </xdr:to>
    <xdr:sp macro="" textlink="">
      <xdr:nvSpPr>
        <xdr:cNvPr id="471" name="楕円 470"/>
        <xdr:cNvSpPr/>
      </xdr:nvSpPr>
      <xdr:spPr>
        <a:xfrm>
          <a:off x="15240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8907</xdr:rowOff>
    </xdr:from>
    <xdr:ext cx="762000" cy="259045"/>
    <xdr:sp macro="" textlink="">
      <xdr:nvSpPr>
        <xdr:cNvPr id="472" name="テキスト ボックス 471"/>
        <xdr:cNvSpPr txBox="1"/>
      </xdr:nvSpPr>
      <xdr:spPr>
        <a:xfrm>
          <a:off x="14909800" y="27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141551</xdr:rowOff>
    </xdr:from>
    <xdr:to>
      <xdr:col>68</xdr:col>
      <xdr:colOff>203200</xdr:colOff>
      <xdr:row>16</xdr:row>
      <xdr:rowOff>71701</xdr:rowOff>
    </xdr:to>
    <xdr:sp macro="" textlink="">
      <xdr:nvSpPr>
        <xdr:cNvPr id="473" name="楕円 472"/>
        <xdr:cNvSpPr/>
      </xdr:nvSpPr>
      <xdr:spPr>
        <a:xfrm>
          <a:off x="14351000" y="27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56478</xdr:rowOff>
    </xdr:from>
    <xdr:ext cx="762000" cy="259045"/>
    <xdr:sp macro="" textlink="">
      <xdr:nvSpPr>
        <xdr:cNvPr id="474" name="テキスト ボックス 473"/>
        <xdr:cNvSpPr txBox="1"/>
      </xdr:nvSpPr>
      <xdr:spPr>
        <a:xfrm>
          <a:off x="14020800" y="279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147066</xdr:rowOff>
    </xdr:from>
    <xdr:to>
      <xdr:col>64</xdr:col>
      <xdr:colOff>152400</xdr:colOff>
      <xdr:row>16</xdr:row>
      <xdr:rowOff>77216</xdr:rowOff>
    </xdr:to>
    <xdr:sp macro="" textlink="">
      <xdr:nvSpPr>
        <xdr:cNvPr id="475" name="楕円 474"/>
        <xdr:cNvSpPr/>
      </xdr:nvSpPr>
      <xdr:spPr>
        <a:xfrm>
          <a:off x="1346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61993</xdr:rowOff>
    </xdr:from>
    <xdr:ext cx="762000" cy="259045"/>
    <xdr:sp macro="" textlink="">
      <xdr:nvSpPr>
        <xdr:cNvPr id="476" name="テキスト ボックス 475"/>
        <xdr:cNvSpPr txBox="1"/>
      </xdr:nvSpPr>
      <xdr:spPr>
        <a:xfrm>
          <a:off x="131318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27,626
27,587
241.09
16,171,195
15,804,413
338,687
10,312,302
15,194,730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23.1</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数年来類似団体平均を下回って推移していたが、前年度は退職手当組合負担金の一時的な増加により平均を上回った。今年度は退職手当組合負担金が減少したことにより、元の水準に戻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次男鹿市行政改革大綱に基づく管理職手当の減額や時間外手当の縮減を図るなど人件費の削減に努める。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51562</xdr:rowOff>
    </xdr:to>
    <xdr:cxnSp macro="">
      <xdr:nvCxnSpPr>
        <xdr:cNvPr id="64" name="直線コネクタ 63"/>
        <xdr:cNvCxnSpPr/>
      </xdr:nvCxnSpPr>
      <xdr:spPr>
        <a:xfrm flipV="1">
          <a:off x="3987800" y="63266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37</xdr:row>
      <xdr:rowOff>51562</xdr:rowOff>
    </xdr:to>
    <xdr:cxnSp macro="">
      <xdr:nvCxnSpPr>
        <xdr:cNvPr id="67" name="直線コネクタ 66"/>
        <xdr:cNvCxnSpPr/>
      </xdr:nvCxnSpPr>
      <xdr:spPr>
        <a:xfrm>
          <a:off x="3098800" y="626262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99568</xdr:rowOff>
    </xdr:to>
    <xdr:cxnSp macro="">
      <xdr:nvCxnSpPr>
        <xdr:cNvPr id="70" name="直線コネクタ 69"/>
        <xdr:cNvCxnSpPr/>
      </xdr:nvCxnSpPr>
      <xdr:spPr>
        <a:xfrm flipV="1">
          <a:off x="2209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140716</xdr:rowOff>
    </xdr:to>
    <xdr:cxnSp macro="">
      <xdr:nvCxnSpPr>
        <xdr:cNvPr id="73" name="直線コネクタ 72"/>
        <xdr:cNvCxnSpPr/>
      </xdr:nvCxnSpPr>
      <xdr:spPr>
        <a:xfrm flipV="1">
          <a:off x="1320800" y="62717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物件費に係る経常収支比率は前年度と同程度であり、類似団体平均を大きく下回っている。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これは、光熱水費、消耗品費などの経費の節減に努めていることが主な要因となっている。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今後も公共施設の見直しによる統廃合や一般事務費の節減に努め、さらなる物件費の抑制を図る。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137886</xdr:rowOff>
    </xdr:from>
    <xdr:to>
      <xdr:col>82</xdr:col>
      <xdr:colOff>107950</xdr:colOff>
      <xdr:row>14</xdr:row>
      <xdr:rowOff>137886</xdr:rowOff>
    </xdr:to>
    <xdr:cxnSp macro="">
      <xdr:nvCxnSpPr>
        <xdr:cNvPr id="127" name="直線コネクタ 126"/>
        <xdr:cNvCxnSpPr/>
      </xdr:nvCxnSpPr>
      <xdr:spPr>
        <a:xfrm>
          <a:off x="15671800" y="2538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137886</xdr:rowOff>
    </xdr:from>
    <xdr:to>
      <xdr:col>78</xdr:col>
      <xdr:colOff>69850</xdr:colOff>
      <xdr:row>15</xdr:row>
      <xdr:rowOff>9979</xdr:rowOff>
    </xdr:to>
    <xdr:cxnSp macro="">
      <xdr:nvCxnSpPr>
        <xdr:cNvPr id="130" name="直線コネクタ 129"/>
        <xdr:cNvCxnSpPr/>
      </xdr:nvCxnSpPr>
      <xdr:spPr>
        <a:xfrm flipV="1">
          <a:off x="14782800" y="2538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53521</xdr:rowOff>
    </xdr:to>
    <xdr:cxnSp macro="">
      <xdr:nvCxnSpPr>
        <xdr:cNvPr id="133" name="直線コネクタ 132"/>
        <xdr:cNvCxnSpPr/>
      </xdr:nvCxnSpPr>
      <xdr:spPr>
        <a:xfrm flipV="1">
          <a:off x="13893800" y="2581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53521</xdr:rowOff>
    </xdr:to>
    <xdr:cxnSp macro="">
      <xdr:nvCxnSpPr>
        <xdr:cNvPr id="136" name="直線コネクタ 135"/>
        <xdr:cNvCxnSpPr/>
      </xdr:nvCxnSpPr>
      <xdr:spPr>
        <a:xfrm>
          <a:off x="13004800" y="2625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46" name="楕円 145"/>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103613</xdr:rowOff>
    </xdr:from>
    <xdr:ext cx="762000" cy="259045"/>
    <xdr:sp macro="" textlink="">
      <xdr:nvSpPr>
        <xdr:cNvPr id="147" name="物件費該当値テキスト"/>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87086</xdr:rowOff>
    </xdr:from>
    <xdr:to>
      <xdr:col>78</xdr:col>
      <xdr:colOff>120650</xdr:colOff>
      <xdr:row>15</xdr:row>
      <xdr:rowOff>17236</xdr:rowOff>
    </xdr:to>
    <xdr:sp macro="" textlink="">
      <xdr:nvSpPr>
        <xdr:cNvPr id="148" name="楕円 147"/>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27413</xdr:rowOff>
    </xdr:from>
    <xdr:ext cx="736600" cy="259045"/>
    <xdr:sp macro="" textlink="">
      <xdr:nvSpPr>
        <xdr:cNvPr id="149" name="テキスト ボックス 148"/>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0" name="楕円 149"/>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1" name="テキスト ボックス 150"/>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2" name="楕円 151"/>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3" name="テキスト ボックス 152"/>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4" name="楕円 153"/>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5" name="テキスト ボックス 154"/>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扶助費に係る経常収支比率は類似団体平均よりも高い</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％となったが、前年度より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％減少した。これは生活保護費における生活扶助、医療扶助が減少したことが大きな要因である。</a:t>
          </a:r>
        </a:p>
        <a:p>
          <a:r>
            <a:rPr kumimoji="1" lang="ja-JP" altLang="en-US" sz="1300">
              <a:latin typeface="ＭＳ Ｐゴシック" panose="020B0600070205080204" pitchFamily="50" charset="-128"/>
              <a:ea typeface="ＭＳ Ｐゴシック" panose="020B0600070205080204" pitchFamily="50" charset="-128"/>
            </a:rPr>
            <a:t>　今後は高齢化の進行により扶助費の増加が予想されることから、健康づくり対策事業の推進による健康寿命の延伸や生活保護受給者への就労支援等により医療費や生活保護費の抑制を図る。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124278</xdr:rowOff>
    </xdr:from>
    <xdr:to>
      <xdr:col>24</xdr:col>
      <xdr:colOff>25400</xdr:colOff>
      <xdr:row>57</xdr:row>
      <xdr:rowOff>146050</xdr:rowOff>
    </xdr:to>
    <xdr:cxnSp macro="">
      <xdr:nvCxnSpPr>
        <xdr:cNvPr id="190" name="直線コネクタ 189"/>
        <xdr:cNvCxnSpPr/>
      </xdr:nvCxnSpPr>
      <xdr:spPr>
        <a:xfrm flipV="1">
          <a:off x="3987800" y="98969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146050</xdr:rowOff>
    </xdr:to>
    <xdr:cxnSp macro="">
      <xdr:nvCxnSpPr>
        <xdr:cNvPr id="193" name="直線コネクタ 192"/>
        <xdr:cNvCxnSpPr/>
      </xdr:nvCxnSpPr>
      <xdr:spPr>
        <a:xfrm>
          <a:off x="3098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69850</xdr:rowOff>
    </xdr:to>
    <xdr:cxnSp macro="">
      <xdr:nvCxnSpPr>
        <xdr:cNvPr id="196" name="直線コネクタ 195"/>
        <xdr:cNvCxnSpPr/>
      </xdr:nvCxnSpPr>
      <xdr:spPr>
        <a:xfrm>
          <a:off x="2209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56</xdr:row>
      <xdr:rowOff>165100</xdr:rowOff>
    </xdr:to>
    <xdr:cxnSp macro="">
      <xdr:nvCxnSpPr>
        <xdr:cNvPr id="199" name="直線コネクタ 198"/>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09" name="楕円 208"/>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10" name="扶助費該当値テキスト"/>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1" name="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4" name="テキスト ボックス 21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6" name="テキスト ボックス 215"/>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その他の経費の多くは、国民健康保険特別会計や介護保険特別会計などへの繰出金となっている。</a:t>
          </a:r>
        </a:p>
        <a:p>
          <a:r>
            <a:rPr kumimoji="1" lang="ja-JP" altLang="en-US" sz="1300">
              <a:latin typeface="ＭＳ Ｐゴシック" panose="020B0600070205080204" pitchFamily="50" charset="-128"/>
              <a:ea typeface="ＭＳ Ｐゴシック" panose="020B0600070205080204" pitchFamily="50" charset="-128"/>
            </a:rPr>
            <a:t>　国民健康保険の制度改正により、国民健康保険特別会計への繰出金は減少したが、高齢化の進行による介護施設利用者の増加に伴い、介護保険特別会計への繰出金が増加した。</a:t>
          </a:r>
        </a:p>
        <a:p>
          <a:r>
            <a:rPr kumimoji="1" lang="ja-JP" altLang="en-US" sz="1300">
              <a:latin typeface="ＭＳ Ｐゴシック" panose="020B0600070205080204" pitchFamily="50" charset="-128"/>
              <a:ea typeface="ＭＳ Ｐゴシック" panose="020B0600070205080204" pitchFamily="50" charset="-128"/>
            </a:rPr>
            <a:t>　今後は疾病予防や健康づくり事業の推進により、繰出金の増加を抑制し、普通会計の負担額を減らすように努める。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25763</xdr:rowOff>
    </xdr:from>
    <xdr:to>
      <xdr:col>82</xdr:col>
      <xdr:colOff>107950</xdr:colOff>
      <xdr:row>56</xdr:row>
      <xdr:rowOff>32294</xdr:rowOff>
    </xdr:to>
    <xdr:cxnSp macro="">
      <xdr:nvCxnSpPr>
        <xdr:cNvPr id="253" name="直線コネクタ 252"/>
        <xdr:cNvCxnSpPr/>
      </xdr:nvCxnSpPr>
      <xdr:spPr>
        <a:xfrm>
          <a:off x="15671800" y="96269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25763</xdr:rowOff>
    </xdr:to>
    <xdr:cxnSp macro="">
      <xdr:nvCxnSpPr>
        <xdr:cNvPr id="256" name="直線コネクタ 255"/>
        <xdr:cNvCxnSpPr/>
      </xdr:nvCxnSpPr>
      <xdr:spPr>
        <a:xfrm>
          <a:off x="14782800" y="96139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12700</xdr:rowOff>
    </xdr:to>
    <xdr:cxnSp macro="">
      <xdr:nvCxnSpPr>
        <xdr:cNvPr id="259" name="直線コネクタ 258"/>
        <xdr:cNvCxnSpPr/>
      </xdr:nvCxnSpPr>
      <xdr:spPr>
        <a:xfrm>
          <a:off x="13893800" y="9607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6169</xdr:rowOff>
    </xdr:from>
    <xdr:to>
      <xdr:col>69</xdr:col>
      <xdr:colOff>92075</xdr:colOff>
      <xdr:row>56</xdr:row>
      <xdr:rowOff>12700</xdr:rowOff>
    </xdr:to>
    <xdr:cxnSp macro="">
      <xdr:nvCxnSpPr>
        <xdr:cNvPr id="262" name="直線コネクタ 261"/>
        <xdr:cNvCxnSpPr/>
      </xdr:nvCxnSpPr>
      <xdr:spPr>
        <a:xfrm flipV="1">
          <a:off x="13004800" y="9607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152944</xdr:rowOff>
    </xdr:from>
    <xdr:to>
      <xdr:col>82</xdr:col>
      <xdr:colOff>158750</xdr:colOff>
      <xdr:row>56</xdr:row>
      <xdr:rowOff>83094</xdr:rowOff>
    </xdr:to>
    <xdr:sp macro="" textlink="">
      <xdr:nvSpPr>
        <xdr:cNvPr id="272" name="楕円 271"/>
        <xdr:cNvSpPr/>
      </xdr:nvSpPr>
      <xdr:spPr>
        <a:xfrm>
          <a:off x="164592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169471</xdr:rowOff>
    </xdr:from>
    <xdr:ext cx="762000" cy="259045"/>
    <xdr:sp macro="" textlink="">
      <xdr:nvSpPr>
        <xdr:cNvPr id="273" name="その他該当値テキスト"/>
        <xdr:cNvSpPr txBox="1"/>
      </xdr:nvSpPr>
      <xdr:spPr>
        <a:xfrm>
          <a:off x="16598900" y="942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146413</xdr:rowOff>
    </xdr:from>
    <xdr:to>
      <xdr:col>78</xdr:col>
      <xdr:colOff>120650</xdr:colOff>
      <xdr:row>56</xdr:row>
      <xdr:rowOff>76563</xdr:rowOff>
    </xdr:to>
    <xdr:sp macro="" textlink="">
      <xdr:nvSpPr>
        <xdr:cNvPr id="274" name="楕円 273"/>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86740</xdr:rowOff>
    </xdr:from>
    <xdr:ext cx="736600" cy="259045"/>
    <xdr:sp macro="" textlink="">
      <xdr:nvSpPr>
        <xdr:cNvPr id="275" name="テキスト ボックス 274"/>
        <xdr:cNvSpPr txBox="1"/>
      </xdr:nvSpPr>
      <xdr:spPr>
        <a:xfrm>
          <a:off x="15290800" y="934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7" name="テキスト ボックス 27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126819</xdr:rowOff>
    </xdr:from>
    <xdr:to>
      <xdr:col>69</xdr:col>
      <xdr:colOff>142875</xdr:colOff>
      <xdr:row>56</xdr:row>
      <xdr:rowOff>56969</xdr:rowOff>
    </xdr:to>
    <xdr:sp macro="" textlink="">
      <xdr:nvSpPr>
        <xdr:cNvPr id="278" name="楕円 277"/>
        <xdr:cNvSpPr/>
      </xdr:nvSpPr>
      <xdr:spPr>
        <a:xfrm>
          <a:off x="13843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67146</xdr:rowOff>
    </xdr:from>
    <xdr:ext cx="762000" cy="259045"/>
    <xdr:sp macro="" textlink="">
      <xdr:nvSpPr>
        <xdr:cNvPr id="279" name="テキスト ボックス 278"/>
        <xdr:cNvSpPr txBox="1"/>
      </xdr:nvSpPr>
      <xdr:spPr>
        <a:xfrm>
          <a:off x="13512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0" name="楕円 27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1" name="テキスト ボックス 28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補助費等に係る経常収支比率が類似団体平均を大きく上回っているのは、病院事業や下水道事業等の公営企業会計への負担金・補助金が多額になっているからである。前年度と比較して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％減少したのは、負担金・補助金の内容の精査を行い、支出金額を縮減したためである。</a:t>
          </a:r>
        </a:p>
        <a:p>
          <a:r>
            <a:rPr kumimoji="1" lang="ja-JP" altLang="en-US" sz="1300">
              <a:latin typeface="ＭＳ Ｐゴシック" panose="020B0600070205080204" pitchFamily="50" charset="-128"/>
              <a:ea typeface="ＭＳ Ｐゴシック" panose="020B0600070205080204" pitchFamily="50" charset="-128"/>
            </a:rPr>
            <a:t>　今後は、経営改革などを行い、負担金・補助金に依存しない自立した企業会計運営ができるように努めていく。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56134</xdr:rowOff>
    </xdr:from>
    <xdr:to>
      <xdr:col>82</xdr:col>
      <xdr:colOff>107950</xdr:colOff>
      <xdr:row>39</xdr:row>
      <xdr:rowOff>83566</xdr:rowOff>
    </xdr:to>
    <xdr:cxnSp macro="">
      <xdr:nvCxnSpPr>
        <xdr:cNvPr id="311" name="直線コネクタ 310"/>
        <xdr:cNvCxnSpPr/>
      </xdr:nvCxnSpPr>
      <xdr:spPr>
        <a:xfrm flipV="1">
          <a:off x="15671800" y="67426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83566</xdr:rowOff>
    </xdr:from>
    <xdr:to>
      <xdr:col>78</xdr:col>
      <xdr:colOff>69850</xdr:colOff>
      <xdr:row>39</xdr:row>
      <xdr:rowOff>92710</xdr:rowOff>
    </xdr:to>
    <xdr:cxnSp macro="">
      <xdr:nvCxnSpPr>
        <xdr:cNvPr id="314" name="直線コネクタ 313"/>
        <xdr:cNvCxnSpPr/>
      </xdr:nvCxnSpPr>
      <xdr:spPr>
        <a:xfrm flipV="1">
          <a:off x="14782800" y="67701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39</xdr:row>
      <xdr:rowOff>115570</xdr:rowOff>
    </xdr:to>
    <xdr:cxnSp macro="">
      <xdr:nvCxnSpPr>
        <xdr:cNvPr id="317" name="直線コネクタ 316"/>
        <xdr:cNvCxnSpPr/>
      </xdr:nvCxnSpPr>
      <xdr:spPr>
        <a:xfrm flipV="1">
          <a:off x="13893800" y="677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74422</xdr:rowOff>
    </xdr:from>
    <xdr:to>
      <xdr:col>69</xdr:col>
      <xdr:colOff>92075</xdr:colOff>
      <xdr:row>39</xdr:row>
      <xdr:rowOff>115570</xdr:rowOff>
    </xdr:to>
    <xdr:cxnSp macro="">
      <xdr:nvCxnSpPr>
        <xdr:cNvPr id="320" name="直線コネクタ 319"/>
        <xdr:cNvCxnSpPr/>
      </xdr:nvCxnSpPr>
      <xdr:spPr>
        <a:xfrm>
          <a:off x="13004800" y="67609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5334</xdr:rowOff>
    </xdr:from>
    <xdr:to>
      <xdr:col>82</xdr:col>
      <xdr:colOff>158750</xdr:colOff>
      <xdr:row>39</xdr:row>
      <xdr:rowOff>106934</xdr:rowOff>
    </xdr:to>
    <xdr:sp macro="" textlink="">
      <xdr:nvSpPr>
        <xdr:cNvPr id="330" name="楕円 329"/>
        <xdr:cNvSpPr/>
      </xdr:nvSpPr>
      <xdr:spPr>
        <a:xfrm>
          <a:off x="16459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85361</xdr:rowOff>
    </xdr:from>
    <xdr:ext cx="762000" cy="259045"/>
    <xdr:sp macro="" textlink="">
      <xdr:nvSpPr>
        <xdr:cNvPr id="331" name="補助費等該当値テキスト"/>
        <xdr:cNvSpPr txBox="1"/>
      </xdr:nvSpPr>
      <xdr:spPr>
        <a:xfrm>
          <a:off x="16598900" y="660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32766</xdr:rowOff>
    </xdr:from>
    <xdr:to>
      <xdr:col>78</xdr:col>
      <xdr:colOff>120650</xdr:colOff>
      <xdr:row>39</xdr:row>
      <xdr:rowOff>134366</xdr:rowOff>
    </xdr:to>
    <xdr:sp macro="" textlink="">
      <xdr:nvSpPr>
        <xdr:cNvPr id="332" name="楕円 331"/>
        <xdr:cNvSpPr/>
      </xdr:nvSpPr>
      <xdr:spPr>
        <a:xfrm>
          <a:off x="15621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119143</xdr:rowOff>
    </xdr:from>
    <xdr:ext cx="736600" cy="259045"/>
    <xdr:sp macro="" textlink="">
      <xdr:nvSpPr>
        <xdr:cNvPr id="333" name="テキスト ボックス 332"/>
        <xdr:cNvSpPr txBox="1"/>
      </xdr:nvSpPr>
      <xdr:spPr>
        <a:xfrm>
          <a:off x="15290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34" name="楕円 333"/>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128287</xdr:rowOff>
    </xdr:from>
    <xdr:ext cx="762000" cy="259045"/>
    <xdr:sp macro="" textlink="">
      <xdr:nvSpPr>
        <xdr:cNvPr id="335" name="テキスト ボックス 334"/>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64770</xdr:rowOff>
    </xdr:from>
    <xdr:to>
      <xdr:col>69</xdr:col>
      <xdr:colOff>142875</xdr:colOff>
      <xdr:row>39</xdr:row>
      <xdr:rowOff>166370</xdr:rowOff>
    </xdr:to>
    <xdr:sp macro="" textlink="">
      <xdr:nvSpPr>
        <xdr:cNvPr id="336" name="楕円 335"/>
        <xdr:cNvSpPr/>
      </xdr:nvSpPr>
      <xdr:spPr>
        <a:xfrm>
          <a:off x="13843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151147</xdr:rowOff>
    </xdr:from>
    <xdr:ext cx="762000" cy="259045"/>
    <xdr:sp macro="" textlink="">
      <xdr:nvSpPr>
        <xdr:cNvPr id="337" name="テキスト ボックス 336"/>
        <xdr:cNvSpPr txBox="1"/>
      </xdr:nvSpPr>
      <xdr:spPr>
        <a:xfrm>
          <a:off x="13512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23622</xdr:rowOff>
    </xdr:from>
    <xdr:to>
      <xdr:col>65</xdr:col>
      <xdr:colOff>53975</xdr:colOff>
      <xdr:row>39</xdr:row>
      <xdr:rowOff>125222</xdr:rowOff>
    </xdr:to>
    <xdr:sp macro="" textlink="">
      <xdr:nvSpPr>
        <xdr:cNvPr id="338" name="楕円 337"/>
        <xdr:cNvSpPr/>
      </xdr:nvSpPr>
      <xdr:spPr>
        <a:xfrm>
          <a:off x="12954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109999</xdr:rowOff>
    </xdr:from>
    <xdr:ext cx="762000" cy="259045"/>
    <xdr:sp macro="" textlink="">
      <xdr:nvSpPr>
        <xdr:cNvPr id="339" name="テキスト ボックス 338"/>
        <xdr:cNvSpPr txBox="1"/>
      </xdr:nvSpPr>
      <xdr:spPr>
        <a:xfrm>
          <a:off x="12623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庁舎耐震補強事業等による新たな元利償還があったものの、既発債の償還終了により、前年度と比較すると</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15.4</a:t>
          </a:r>
          <a:r>
            <a:rPr kumimoji="1" lang="ja-JP" altLang="en-US" sz="1200">
              <a:latin typeface="ＭＳ Ｐゴシック" panose="020B0600070205080204" pitchFamily="50" charset="-128"/>
              <a:ea typeface="ＭＳ Ｐゴシック" panose="020B0600070205080204" pitchFamily="50" charset="-128"/>
            </a:rPr>
            <a:t>％となり類似団体平均は下回っている。　</a:t>
          </a:r>
        </a:p>
        <a:p>
          <a:r>
            <a:rPr kumimoji="1" lang="ja-JP" altLang="en-US" sz="1200">
              <a:latin typeface="ＭＳ Ｐゴシック" panose="020B0600070205080204" pitchFamily="50" charset="-128"/>
              <a:ea typeface="ＭＳ Ｐゴシック" panose="020B0600070205080204" pitchFamily="50" charset="-128"/>
            </a:rPr>
            <a:t>　今後は、第</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次男鹿市行政改革大綱において投資的経費に係る地方債単年度発行額の上限を定め抑制をしていることや、利率見直しにより金利が低くなっていることから、公債費は緩やかに減少する見込みであるが、より低利の地方債への借換えを推進するなどさらなる縮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115570</xdr:rowOff>
    </xdr:from>
    <xdr:to>
      <xdr:col>24</xdr:col>
      <xdr:colOff>25400</xdr:colOff>
      <xdr:row>74</xdr:row>
      <xdr:rowOff>119380</xdr:rowOff>
    </xdr:to>
    <xdr:cxnSp macro="">
      <xdr:nvCxnSpPr>
        <xdr:cNvPr id="371" name="直線コネクタ 370"/>
        <xdr:cNvCxnSpPr/>
      </xdr:nvCxnSpPr>
      <xdr:spPr>
        <a:xfrm flipV="1">
          <a:off x="3987800" y="12802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74</xdr:row>
      <xdr:rowOff>119380</xdr:rowOff>
    </xdr:to>
    <xdr:cxnSp macro="">
      <xdr:nvCxnSpPr>
        <xdr:cNvPr id="374" name="直線コネクタ 373"/>
        <xdr:cNvCxnSpPr/>
      </xdr:nvCxnSpPr>
      <xdr:spPr>
        <a:xfrm>
          <a:off x="3098800" y="12799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98425</xdr:rowOff>
    </xdr:from>
    <xdr:to>
      <xdr:col>15</xdr:col>
      <xdr:colOff>98425</xdr:colOff>
      <xdr:row>74</xdr:row>
      <xdr:rowOff>111760</xdr:rowOff>
    </xdr:to>
    <xdr:cxnSp macro="">
      <xdr:nvCxnSpPr>
        <xdr:cNvPr id="377" name="直線コネクタ 376"/>
        <xdr:cNvCxnSpPr/>
      </xdr:nvCxnSpPr>
      <xdr:spPr>
        <a:xfrm>
          <a:off x="2209800" y="127857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98425</xdr:rowOff>
    </xdr:from>
    <xdr:to>
      <xdr:col>11</xdr:col>
      <xdr:colOff>9525</xdr:colOff>
      <xdr:row>74</xdr:row>
      <xdr:rowOff>106045</xdr:rowOff>
    </xdr:to>
    <xdr:cxnSp macro="">
      <xdr:nvCxnSpPr>
        <xdr:cNvPr id="380" name="直線コネクタ 379"/>
        <xdr:cNvCxnSpPr/>
      </xdr:nvCxnSpPr>
      <xdr:spPr>
        <a:xfrm flipV="1">
          <a:off x="1320800" y="127857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64770</xdr:rowOff>
    </xdr:from>
    <xdr:to>
      <xdr:col>24</xdr:col>
      <xdr:colOff>76200</xdr:colOff>
      <xdr:row>74</xdr:row>
      <xdr:rowOff>166370</xdr:rowOff>
    </xdr:to>
    <xdr:sp macro="" textlink="">
      <xdr:nvSpPr>
        <xdr:cNvPr id="390" name="楕円 389"/>
        <xdr:cNvSpPr/>
      </xdr:nvSpPr>
      <xdr:spPr>
        <a:xfrm>
          <a:off x="4775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144797</xdr:rowOff>
    </xdr:from>
    <xdr:ext cx="762000" cy="259045"/>
    <xdr:sp macro="" textlink="">
      <xdr:nvSpPr>
        <xdr:cNvPr id="391" name="公債費該当値テキスト"/>
        <xdr:cNvSpPr txBox="1"/>
      </xdr:nvSpPr>
      <xdr:spPr>
        <a:xfrm>
          <a:off x="4914900" y="1266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68580</xdr:rowOff>
    </xdr:from>
    <xdr:to>
      <xdr:col>20</xdr:col>
      <xdr:colOff>38100</xdr:colOff>
      <xdr:row>74</xdr:row>
      <xdr:rowOff>170180</xdr:rowOff>
    </xdr:to>
    <xdr:sp macro="" textlink="">
      <xdr:nvSpPr>
        <xdr:cNvPr id="392" name="楕円 391"/>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8907</xdr:rowOff>
    </xdr:from>
    <xdr:ext cx="736600" cy="259045"/>
    <xdr:sp macro="" textlink="">
      <xdr:nvSpPr>
        <xdr:cNvPr id="393" name="テキスト ボックス 392"/>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394" name="楕円 393"/>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395" name="テキスト ボックス 394"/>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47625</xdr:rowOff>
    </xdr:from>
    <xdr:to>
      <xdr:col>11</xdr:col>
      <xdr:colOff>60325</xdr:colOff>
      <xdr:row>74</xdr:row>
      <xdr:rowOff>149225</xdr:rowOff>
    </xdr:to>
    <xdr:sp macro="" textlink="">
      <xdr:nvSpPr>
        <xdr:cNvPr id="396" name="楕円 395"/>
        <xdr:cNvSpPr/>
      </xdr:nvSpPr>
      <xdr:spPr>
        <a:xfrm>
          <a:off x="2159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159402</xdr:rowOff>
    </xdr:from>
    <xdr:ext cx="762000" cy="259045"/>
    <xdr:sp macro="" textlink="">
      <xdr:nvSpPr>
        <xdr:cNvPr id="397" name="テキスト ボックス 396"/>
        <xdr:cNvSpPr txBox="1"/>
      </xdr:nvSpPr>
      <xdr:spPr>
        <a:xfrm>
          <a:off x="1828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55245</xdr:rowOff>
    </xdr:from>
    <xdr:to>
      <xdr:col>6</xdr:col>
      <xdr:colOff>171450</xdr:colOff>
      <xdr:row>74</xdr:row>
      <xdr:rowOff>156845</xdr:rowOff>
    </xdr:to>
    <xdr:sp macro="" textlink="">
      <xdr:nvSpPr>
        <xdr:cNvPr id="398" name="楕円 397"/>
        <xdr:cNvSpPr/>
      </xdr:nvSpPr>
      <xdr:spPr>
        <a:xfrm>
          <a:off x="1270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167022</xdr:rowOff>
    </xdr:from>
    <xdr:ext cx="762000" cy="259045"/>
    <xdr:sp macro="" textlink="">
      <xdr:nvSpPr>
        <xdr:cNvPr id="399" name="テキスト ボックス 398"/>
        <xdr:cNvSpPr txBox="1"/>
      </xdr:nvSpPr>
      <xdr:spPr>
        <a:xfrm>
          <a:off x="939800" y="125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％減少したが、依然として類似団体平均を下回っている。これは公営企業会計への負担金・補助金といった補助費等が類似団体平均を大きく上回っていることが要因として挙げられる。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今後も公営企業会計における経営の健全化のほか、疾病予防事業などの各種事業の推進や、事務事業の見直しにより経費の縮減に努める。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107950</xdr:rowOff>
    </xdr:from>
    <xdr:to>
      <xdr:col>82</xdr:col>
      <xdr:colOff>107950</xdr:colOff>
      <xdr:row>80</xdr:row>
      <xdr:rowOff>20320</xdr:rowOff>
    </xdr:to>
    <xdr:cxnSp macro="">
      <xdr:nvCxnSpPr>
        <xdr:cNvPr id="432" name="直線コネクタ 431"/>
        <xdr:cNvCxnSpPr/>
      </xdr:nvCxnSpPr>
      <xdr:spPr>
        <a:xfrm flipV="1">
          <a:off x="15671800" y="136525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80</xdr:row>
      <xdr:rowOff>20320</xdr:rowOff>
    </xdr:to>
    <xdr:cxnSp macro="">
      <xdr:nvCxnSpPr>
        <xdr:cNvPr id="435" name="直線コネクタ 434"/>
        <xdr:cNvCxnSpPr/>
      </xdr:nvCxnSpPr>
      <xdr:spPr>
        <a:xfrm>
          <a:off x="14782800" y="13614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79</xdr:row>
      <xdr:rowOff>81280</xdr:rowOff>
    </xdr:to>
    <xdr:cxnSp macro="">
      <xdr:nvCxnSpPr>
        <xdr:cNvPr id="438" name="直線コネクタ 437"/>
        <xdr:cNvCxnSpPr/>
      </xdr:nvCxnSpPr>
      <xdr:spPr>
        <a:xfrm flipV="1">
          <a:off x="13893800" y="13614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81280</xdr:rowOff>
    </xdr:from>
    <xdr:to>
      <xdr:col>69</xdr:col>
      <xdr:colOff>92075</xdr:colOff>
      <xdr:row>79</xdr:row>
      <xdr:rowOff>85089</xdr:rowOff>
    </xdr:to>
    <xdr:cxnSp macro="">
      <xdr:nvCxnSpPr>
        <xdr:cNvPr id="441" name="直線コネクタ 440"/>
        <xdr:cNvCxnSpPr/>
      </xdr:nvCxnSpPr>
      <xdr:spPr>
        <a:xfrm flipV="1">
          <a:off x="13004800" y="13625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57150</xdr:rowOff>
    </xdr:from>
    <xdr:to>
      <xdr:col>82</xdr:col>
      <xdr:colOff>158750</xdr:colOff>
      <xdr:row>79</xdr:row>
      <xdr:rowOff>158750</xdr:rowOff>
    </xdr:to>
    <xdr:sp macro="" textlink="">
      <xdr:nvSpPr>
        <xdr:cNvPr id="451" name="楕円 450"/>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29227</xdr:rowOff>
    </xdr:from>
    <xdr:ext cx="762000" cy="259045"/>
    <xdr:sp macro="" textlink="">
      <xdr:nvSpPr>
        <xdr:cNvPr id="452" name="公債費以外該当値テキスト"/>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140970</xdr:rowOff>
    </xdr:from>
    <xdr:to>
      <xdr:col>78</xdr:col>
      <xdr:colOff>120650</xdr:colOff>
      <xdr:row>80</xdr:row>
      <xdr:rowOff>71120</xdr:rowOff>
    </xdr:to>
    <xdr:sp macro="" textlink="">
      <xdr:nvSpPr>
        <xdr:cNvPr id="453" name="楕円 452"/>
        <xdr:cNvSpPr/>
      </xdr:nvSpPr>
      <xdr:spPr>
        <a:xfrm>
          <a:off x="15621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55897</xdr:rowOff>
    </xdr:from>
    <xdr:ext cx="736600" cy="259045"/>
    <xdr:sp macro="" textlink="">
      <xdr:nvSpPr>
        <xdr:cNvPr id="454" name="テキスト ボックス 453"/>
        <xdr:cNvSpPr txBox="1"/>
      </xdr:nvSpPr>
      <xdr:spPr>
        <a:xfrm>
          <a:off x="15290800" y="1377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55" name="楕円 454"/>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56" name="テキスト ボックス 455"/>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30480</xdr:rowOff>
    </xdr:from>
    <xdr:to>
      <xdr:col>69</xdr:col>
      <xdr:colOff>142875</xdr:colOff>
      <xdr:row>79</xdr:row>
      <xdr:rowOff>132080</xdr:rowOff>
    </xdr:to>
    <xdr:sp macro="" textlink="">
      <xdr:nvSpPr>
        <xdr:cNvPr id="457" name="楕円 456"/>
        <xdr:cNvSpPr/>
      </xdr:nvSpPr>
      <xdr:spPr>
        <a:xfrm>
          <a:off x="13843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116857</xdr:rowOff>
    </xdr:from>
    <xdr:ext cx="762000" cy="259045"/>
    <xdr:sp macro="" textlink="">
      <xdr:nvSpPr>
        <xdr:cNvPr id="458" name="テキスト ボックス 457"/>
        <xdr:cNvSpPr txBox="1"/>
      </xdr:nvSpPr>
      <xdr:spPr>
        <a:xfrm>
          <a:off x="13512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34289</xdr:rowOff>
    </xdr:from>
    <xdr:to>
      <xdr:col>65</xdr:col>
      <xdr:colOff>53975</xdr:colOff>
      <xdr:row>79</xdr:row>
      <xdr:rowOff>135889</xdr:rowOff>
    </xdr:to>
    <xdr:sp macro="" textlink="">
      <xdr:nvSpPr>
        <xdr:cNvPr id="459" name="楕円 458"/>
        <xdr:cNvSpPr/>
      </xdr:nvSpPr>
      <xdr:spPr>
        <a:xfrm>
          <a:off x="12954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120666</xdr:rowOff>
    </xdr:from>
    <xdr:ext cx="762000" cy="259045"/>
    <xdr:sp macro="" textlink="">
      <xdr:nvSpPr>
        <xdr:cNvPr id="460" name="テキスト ボックス 459"/>
        <xdr:cNvSpPr txBox="1"/>
      </xdr:nvSpPr>
      <xdr:spPr>
        <a:xfrm>
          <a:off x="12623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106629</xdr:rowOff>
    </xdr:from>
    <xdr:to>
      <xdr:col>29</xdr:col>
      <xdr:colOff>127000</xdr:colOff>
      <xdr:row>16</xdr:row>
      <xdr:rowOff>131547</xdr:rowOff>
    </xdr:to>
    <xdr:cxnSp macro="">
      <xdr:nvCxnSpPr>
        <xdr:cNvPr id="50" name="直線コネクタ 49"/>
        <xdr:cNvCxnSpPr/>
      </xdr:nvCxnSpPr>
      <xdr:spPr bwMode="auto">
        <a:xfrm flipV="1">
          <a:off x="5003800" y="2897454"/>
          <a:ext cx="647700" cy="24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119037</xdr:rowOff>
    </xdr:from>
    <xdr:to>
      <xdr:col>26</xdr:col>
      <xdr:colOff>50800</xdr:colOff>
      <xdr:row>16</xdr:row>
      <xdr:rowOff>131547</xdr:rowOff>
    </xdr:to>
    <xdr:cxnSp macro="">
      <xdr:nvCxnSpPr>
        <xdr:cNvPr id="53" name="直線コネクタ 52"/>
        <xdr:cNvCxnSpPr/>
      </xdr:nvCxnSpPr>
      <xdr:spPr bwMode="auto">
        <a:xfrm>
          <a:off x="4305300" y="2909862"/>
          <a:ext cx="698500" cy="12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91732</xdr:rowOff>
    </xdr:from>
    <xdr:to>
      <xdr:col>22</xdr:col>
      <xdr:colOff>114300</xdr:colOff>
      <xdr:row>16</xdr:row>
      <xdr:rowOff>119037</xdr:rowOff>
    </xdr:to>
    <xdr:cxnSp macro="">
      <xdr:nvCxnSpPr>
        <xdr:cNvPr id="56" name="直線コネクタ 55"/>
        <xdr:cNvCxnSpPr/>
      </xdr:nvCxnSpPr>
      <xdr:spPr bwMode="auto">
        <a:xfrm>
          <a:off x="3606800" y="2882557"/>
          <a:ext cx="698500" cy="27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79426</xdr:rowOff>
    </xdr:from>
    <xdr:to>
      <xdr:col>18</xdr:col>
      <xdr:colOff>177800</xdr:colOff>
      <xdr:row>16</xdr:row>
      <xdr:rowOff>91732</xdr:rowOff>
    </xdr:to>
    <xdr:cxnSp macro="">
      <xdr:nvCxnSpPr>
        <xdr:cNvPr id="59" name="直線コネクタ 58"/>
        <xdr:cNvCxnSpPr/>
      </xdr:nvCxnSpPr>
      <xdr:spPr bwMode="auto">
        <a:xfrm>
          <a:off x="2908300" y="2870251"/>
          <a:ext cx="698500" cy="12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55829</xdr:rowOff>
    </xdr:from>
    <xdr:to>
      <xdr:col>29</xdr:col>
      <xdr:colOff>177800</xdr:colOff>
      <xdr:row>16</xdr:row>
      <xdr:rowOff>157429</xdr:rowOff>
    </xdr:to>
    <xdr:sp macro="" textlink="">
      <xdr:nvSpPr>
        <xdr:cNvPr id="69" name="楕円 68"/>
        <xdr:cNvSpPr/>
      </xdr:nvSpPr>
      <xdr:spPr bwMode="auto">
        <a:xfrm>
          <a:off x="5600700" y="284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72356</xdr:rowOff>
    </xdr:from>
    <xdr:ext cx="762000" cy="259045"/>
    <xdr:sp macro="" textlink="">
      <xdr:nvSpPr>
        <xdr:cNvPr id="70" name="人口1人当たり決算額の推移該当値テキスト130"/>
        <xdr:cNvSpPr txBox="1"/>
      </xdr:nvSpPr>
      <xdr:spPr>
        <a:xfrm>
          <a:off x="5740400" y="269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80747</xdr:rowOff>
    </xdr:from>
    <xdr:to>
      <xdr:col>26</xdr:col>
      <xdr:colOff>101600</xdr:colOff>
      <xdr:row>17</xdr:row>
      <xdr:rowOff>10897</xdr:rowOff>
    </xdr:to>
    <xdr:sp macro="" textlink="">
      <xdr:nvSpPr>
        <xdr:cNvPr id="71" name="楕円 70"/>
        <xdr:cNvSpPr/>
      </xdr:nvSpPr>
      <xdr:spPr bwMode="auto">
        <a:xfrm>
          <a:off x="4953000" y="2871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21074</xdr:rowOff>
    </xdr:from>
    <xdr:ext cx="736600" cy="259045"/>
    <xdr:sp macro="" textlink="">
      <xdr:nvSpPr>
        <xdr:cNvPr id="72" name="テキスト ボックス 71"/>
        <xdr:cNvSpPr txBox="1"/>
      </xdr:nvSpPr>
      <xdr:spPr>
        <a:xfrm>
          <a:off x="4622800" y="264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68237</xdr:rowOff>
    </xdr:from>
    <xdr:to>
      <xdr:col>22</xdr:col>
      <xdr:colOff>165100</xdr:colOff>
      <xdr:row>16</xdr:row>
      <xdr:rowOff>169837</xdr:rowOff>
    </xdr:to>
    <xdr:sp macro="" textlink="">
      <xdr:nvSpPr>
        <xdr:cNvPr id="73" name="楕円 72"/>
        <xdr:cNvSpPr/>
      </xdr:nvSpPr>
      <xdr:spPr bwMode="auto">
        <a:xfrm>
          <a:off x="4254500" y="2859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8564</xdr:rowOff>
    </xdr:from>
    <xdr:ext cx="762000" cy="259045"/>
    <xdr:sp macro="" textlink="">
      <xdr:nvSpPr>
        <xdr:cNvPr id="74" name="テキスト ボックス 73"/>
        <xdr:cNvSpPr txBox="1"/>
      </xdr:nvSpPr>
      <xdr:spPr>
        <a:xfrm>
          <a:off x="3924300" y="262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40932</xdr:rowOff>
    </xdr:from>
    <xdr:to>
      <xdr:col>19</xdr:col>
      <xdr:colOff>38100</xdr:colOff>
      <xdr:row>16</xdr:row>
      <xdr:rowOff>142532</xdr:rowOff>
    </xdr:to>
    <xdr:sp macro="" textlink="">
      <xdr:nvSpPr>
        <xdr:cNvPr id="75" name="楕円 74"/>
        <xdr:cNvSpPr/>
      </xdr:nvSpPr>
      <xdr:spPr bwMode="auto">
        <a:xfrm>
          <a:off x="3556000" y="283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152709</xdr:rowOff>
    </xdr:from>
    <xdr:ext cx="762000" cy="259045"/>
    <xdr:sp macro="" textlink="">
      <xdr:nvSpPr>
        <xdr:cNvPr id="76" name="テキスト ボックス 75"/>
        <xdr:cNvSpPr txBox="1"/>
      </xdr:nvSpPr>
      <xdr:spPr>
        <a:xfrm>
          <a:off x="3225800" y="260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28626</xdr:rowOff>
    </xdr:from>
    <xdr:to>
      <xdr:col>15</xdr:col>
      <xdr:colOff>101600</xdr:colOff>
      <xdr:row>16</xdr:row>
      <xdr:rowOff>130226</xdr:rowOff>
    </xdr:to>
    <xdr:sp macro="" textlink="">
      <xdr:nvSpPr>
        <xdr:cNvPr id="77" name="楕円 76"/>
        <xdr:cNvSpPr/>
      </xdr:nvSpPr>
      <xdr:spPr bwMode="auto">
        <a:xfrm>
          <a:off x="2857500" y="2819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140403</xdr:rowOff>
    </xdr:from>
    <xdr:ext cx="762000" cy="259045"/>
    <xdr:sp macro="" textlink="">
      <xdr:nvSpPr>
        <xdr:cNvPr id="78" name="テキスト ボックス 77"/>
        <xdr:cNvSpPr txBox="1"/>
      </xdr:nvSpPr>
      <xdr:spPr>
        <a:xfrm>
          <a:off x="2527300" y="258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309141</xdr:rowOff>
    </xdr:from>
    <xdr:to>
      <xdr:col>29</xdr:col>
      <xdr:colOff>127000</xdr:colOff>
      <xdr:row>37</xdr:row>
      <xdr:rowOff>316281</xdr:rowOff>
    </xdr:to>
    <xdr:cxnSp macro="">
      <xdr:nvCxnSpPr>
        <xdr:cNvPr id="112" name="直線コネクタ 111"/>
        <xdr:cNvCxnSpPr/>
      </xdr:nvCxnSpPr>
      <xdr:spPr bwMode="auto">
        <a:xfrm>
          <a:off x="5003800" y="7433841"/>
          <a:ext cx="647700" cy="7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301058</xdr:rowOff>
    </xdr:from>
    <xdr:ext cx="762000" cy="259045"/>
    <xdr:sp macro="" textlink="">
      <xdr:nvSpPr>
        <xdr:cNvPr id="113" name="人口1人当たり決算額の推移平均値テキスト445"/>
        <xdr:cNvSpPr txBox="1"/>
      </xdr:nvSpPr>
      <xdr:spPr>
        <a:xfrm>
          <a:off x="5740400" y="742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309141</xdr:rowOff>
    </xdr:from>
    <xdr:to>
      <xdr:col>26</xdr:col>
      <xdr:colOff>50800</xdr:colOff>
      <xdr:row>37</xdr:row>
      <xdr:rowOff>311522</xdr:rowOff>
    </xdr:to>
    <xdr:cxnSp macro="">
      <xdr:nvCxnSpPr>
        <xdr:cNvPr id="115" name="直線コネクタ 114"/>
        <xdr:cNvCxnSpPr/>
      </xdr:nvCxnSpPr>
      <xdr:spPr bwMode="auto">
        <a:xfrm flipV="1">
          <a:off x="4305300" y="7433841"/>
          <a:ext cx="698500" cy="2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301376</xdr:rowOff>
    </xdr:from>
    <xdr:to>
      <xdr:col>22</xdr:col>
      <xdr:colOff>114300</xdr:colOff>
      <xdr:row>37</xdr:row>
      <xdr:rowOff>311522</xdr:rowOff>
    </xdr:to>
    <xdr:cxnSp macro="">
      <xdr:nvCxnSpPr>
        <xdr:cNvPr id="118" name="直線コネクタ 117"/>
        <xdr:cNvCxnSpPr/>
      </xdr:nvCxnSpPr>
      <xdr:spPr bwMode="auto">
        <a:xfrm>
          <a:off x="3606800" y="7426076"/>
          <a:ext cx="698500" cy="10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296095</xdr:rowOff>
    </xdr:from>
    <xdr:to>
      <xdr:col>18</xdr:col>
      <xdr:colOff>177800</xdr:colOff>
      <xdr:row>37</xdr:row>
      <xdr:rowOff>301376</xdr:rowOff>
    </xdr:to>
    <xdr:cxnSp macro="">
      <xdr:nvCxnSpPr>
        <xdr:cNvPr id="121" name="直線コネクタ 120"/>
        <xdr:cNvCxnSpPr/>
      </xdr:nvCxnSpPr>
      <xdr:spPr bwMode="auto">
        <a:xfrm>
          <a:off x="2908300" y="7420795"/>
          <a:ext cx="698500" cy="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265481</xdr:rowOff>
    </xdr:from>
    <xdr:to>
      <xdr:col>29</xdr:col>
      <xdr:colOff>177800</xdr:colOff>
      <xdr:row>38</xdr:row>
      <xdr:rowOff>24181</xdr:rowOff>
    </xdr:to>
    <xdr:sp macro="" textlink="">
      <xdr:nvSpPr>
        <xdr:cNvPr id="131" name="楕円 130"/>
        <xdr:cNvSpPr/>
      </xdr:nvSpPr>
      <xdr:spPr bwMode="auto">
        <a:xfrm>
          <a:off x="5600700" y="739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110558</xdr:rowOff>
    </xdr:from>
    <xdr:ext cx="762000" cy="259045"/>
    <xdr:sp macro="" textlink="">
      <xdr:nvSpPr>
        <xdr:cNvPr id="132" name="人口1人当たり決算額の推移該当値テキスト445"/>
        <xdr:cNvSpPr txBox="1"/>
      </xdr:nvSpPr>
      <xdr:spPr>
        <a:xfrm>
          <a:off x="5740400" y="723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258341</xdr:rowOff>
    </xdr:from>
    <xdr:to>
      <xdr:col>26</xdr:col>
      <xdr:colOff>101600</xdr:colOff>
      <xdr:row>38</xdr:row>
      <xdr:rowOff>17041</xdr:rowOff>
    </xdr:to>
    <xdr:sp macro="" textlink="">
      <xdr:nvSpPr>
        <xdr:cNvPr id="133" name="楕円 132"/>
        <xdr:cNvSpPr/>
      </xdr:nvSpPr>
      <xdr:spPr bwMode="auto">
        <a:xfrm>
          <a:off x="4953000" y="7383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27218</xdr:rowOff>
    </xdr:from>
    <xdr:ext cx="736600" cy="259045"/>
    <xdr:sp macro="" textlink="">
      <xdr:nvSpPr>
        <xdr:cNvPr id="134" name="テキスト ボックス 133"/>
        <xdr:cNvSpPr txBox="1"/>
      </xdr:nvSpPr>
      <xdr:spPr>
        <a:xfrm>
          <a:off x="4622800" y="7151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260722</xdr:rowOff>
    </xdr:from>
    <xdr:to>
      <xdr:col>22</xdr:col>
      <xdr:colOff>165100</xdr:colOff>
      <xdr:row>38</xdr:row>
      <xdr:rowOff>19422</xdr:rowOff>
    </xdr:to>
    <xdr:sp macro="" textlink="">
      <xdr:nvSpPr>
        <xdr:cNvPr id="135" name="楕円 134"/>
        <xdr:cNvSpPr/>
      </xdr:nvSpPr>
      <xdr:spPr bwMode="auto">
        <a:xfrm>
          <a:off x="4254500" y="738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29599</xdr:rowOff>
    </xdr:from>
    <xdr:ext cx="762000" cy="259045"/>
    <xdr:sp macro="" textlink="">
      <xdr:nvSpPr>
        <xdr:cNvPr id="136" name="テキスト ボックス 135"/>
        <xdr:cNvSpPr txBox="1"/>
      </xdr:nvSpPr>
      <xdr:spPr>
        <a:xfrm>
          <a:off x="3924300" y="715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250576</xdr:rowOff>
    </xdr:from>
    <xdr:to>
      <xdr:col>19</xdr:col>
      <xdr:colOff>38100</xdr:colOff>
      <xdr:row>38</xdr:row>
      <xdr:rowOff>9276</xdr:rowOff>
    </xdr:to>
    <xdr:sp macro="" textlink="">
      <xdr:nvSpPr>
        <xdr:cNvPr id="137" name="楕円 136"/>
        <xdr:cNvSpPr/>
      </xdr:nvSpPr>
      <xdr:spPr bwMode="auto">
        <a:xfrm>
          <a:off x="3556000" y="737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19453</xdr:rowOff>
    </xdr:from>
    <xdr:ext cx="762000" cy="259045"/>
    <xdr:sp macro="" textlink="">
      <xdr:nvSpPr>
        <xdr:cNvPr id="138" name="テキスト ボックス 137"/>
        <xdr:cNvSpPr txBox="1"/>
      </xdr:nvSpPr>
      <xdr:spPr>
        <a:xfrm>
          <a:off x="3225800" y="714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245295</xdr:rowOff>
    </xdr:from>
    <xdr:to>
      <xdr:col>15</xdr:col>
      <xdr:colOff>101600</xdr:colOff>
      <xdr:row>38</xdr:row>
      <xdr:rowOff>3995</xdr:rowOff>
    </xdr:to>
    <xdr:sp macro="" textlink="">
      <xdr:nvSpPr>
        <xdr:cNvPr id="139" name="楕円 138"/>
        <xdr:cNvSpPr/>
      </xdr:nvSpPr>
      <xdr:spPr bwMode="auto">
        <a:xfrm>
          <a:off x="2857500" y="7369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14172</xdr:rowOff>
    </xdr:from>
    <xdr:ext cx="762000" cy="259045"/>
    <xdr:sp macro="" textlink="">
      <xdr:nvSpPr>
        <xdr:cNvPr id="140" name="テキスト ボックス 139"/>
        <xdr:cNvSpPr txBox="1"/>
      </xdr:nvSpPr>
      <xdr:spPr>
        <a:xfrm>
          <a:off x="2527300" y="713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27,626
27,587
241.09
16,171,195
15,804,413
338,687
10,312,302
15,194,730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32144</xdr:rowOff>
    </xdr:from>
    <xdr:to>
      <xdr:col>24</xdr:col>
      <xdr:colOff>63500</xdr:colOff>
      <xdr:row>34</xdr:row>
      <xdr:rowOff>83033</xdr:rowOff>
    </xdr:to>
    <xdr:cxnSp macro="">
      <xdr:nvCxnSpPr>
        <xdr:cNvPr id="61" name="直線コネクタ 60"/>
        <xdr:cNvCxnSpPr/>
      </xdr:nvCxnSpPr>
      <xdr:spPr>
        <a:xfrm>
          <a:off x="3797300" y="5861444"/>
          <a:ext cx="838200" cy="5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32144</xdr:rowOff>
    </xdr:from>
    <xdr:to>
      <xdr:col>19</xdr:col>
      <xdr:colOff>177800</xdr:colOff>
      <xdr:row>35</xdr:row>
      <xdr:rowOff>14745</xdr:rowOff>
    </xdr:to>
    <xdr:cxnSp macro="">
      <xdr:nvCxnSpPr>
        <xdr:cNvPr id="64" name="直線コネクタ 63"/>
        <xdr:cNvCxnSpPr/>
      </xdr:nvCxnSpPr>
      <xdr:spPr>
        <a:xfrm flipV="1">
          <a:off x="2908300" y="5861444"/>
          <a:ext cx="889000" cy="1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10325</xdr:rowOff>
    </xdr:from>
    <xdr:to>
      <xdr:col>15</xdr:col>
      <xdr:colOff>50800</xdr:colOff>
      <xdr:row>35</xdr:row>
      <xdr:rowOff>14745</xdr:rowOff>
    </xdr:to>
    <xdr:cxnSp macro="">
      <xdr:nvCxnSpPr>
        <xdr:cNvPr id="67" name="直線コネクタ 66"/>
        <xdr:cNvCxnSpPr/>
      </xdr:nvCxnSpPr>
      <xdr:spPr>
        <a:xfrm>
          <a:off x="2019300" y="6011075"/>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156070</xdr:rowOff>
    </xdr:from>
    <xdr:to>
      <xdr:col>10</xdr:col>
      <xdr:colOff>114300</xdr:colOff>
      <xdr:row>35</xdr:row>
      <xdr:rowOff>10325</xdr:rowOff>
    </xdr:to>
    <xdr:cxnSp macro="">
      <xdr:nvCxnSpPr>
        <xdr:cNvPr id="70" name="直線コネクタ 69"/>
        <xdr:cNvCxnSpPr/>
      </xdr:nvCxnSpPr>
      <xdr:spPr>
        <a:xfrm>
          <a:off x="1130300" y="5985370"/>
          <a:ext cx="889000" cy="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32233</xdr:rowOff>
    </xdr:from>
    <xdr:to>
      <xdr:col>24</xdr:col>
      <xdr:colOff>114300</xdr:colOff>
      <xdr:row>34</xdr:row>
      <xdr:rowOff>133833</xdr:rowOff>
    </xdr:to>
    <xdr:sp macro="" textlink="">
      <xdr:nvSpPr>
        <xdr:cNvPr id="80" name="楕円 79"/>
        <xdr:cNvSpPr/>
      </xdr:nvSpPr>
      <xdr:spPr>
        <a:xfrm>
          <a:off x="4584700" y="586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55110</xdr:rowOff>
    </xdr:from>
    <xdr:ext cx="534377" cy="259045"/>
    <xdr:sp macro="" textlink="">
      <xdr:nvSpPr>
        <xdr:cNvPr id="81" name="人件費該当値テキスト"/>
        <xdr:cNvSpPr txBox="1"/>
      </xdr:nvSpPr>
      <xdr:spPr>
        <a:xfrm>
          <a:off x="4686300" y="571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152794</xdr:rowOff>
    </xdr:from>
    <xdr:to>
      <xdr:col>20</xdr:col>
      <xdr:colOff>38100</xdr:colOff>
      <xdr:row>34</xdr:row>
      <xdr:rowOff>82944</xdr:rowOff>
    </xdr:to>
    <xdr:sp macro="" textlink="">
      <xdr:nvSpPr>
        <xdr:cNvPr id="82" name="楕円 81"/>
        <xdr:cNvSpPr/>
      </xdr:nvSpPr>
      <xdr:spPr>
        <a:xfrm>
          <a:off x="3746500" y="581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99471</xdr:rowOff>
    </xdr:from>
    <xdr:ext cx="534377" cy="259045"/>
    <xdr:sp macro="" textlink="">
      <xdr:nvSpPr>
        <xdr:cNvPr id="83" name="テキスト ボックス 82"/>
        <xdr:cNvSpPr txBox="1"/>
      </xdr:nvSpPr>
      <xdr:spPr>
        <a:xfrm>
          <a:off x="3530111" y="558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135395</xdr:rowOff>
    </xdr:from>
    <xdr:to>
      <xdr:col>15</xdr:col>
      <xdr:colOff>101600</xdr:colOff>
      <xdr:row>35</xdr:row>
      <xdr:rowOff>65545</xdr:rowOff>
    </xdr:to>
    <xdr:sp macro="" textlink="">
      <xdr:nvSpPr>
        <xdr:cNvPr id="84" name="楕円 83"/>
        <xdr:cNvSpPr/>
      </xdr:nvSpPr>
      <xdr:spPr>
        <a:xfrm>
          <a:off x="2857500" y="59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56672</xdr:rowOff>
    </xdr:from>
    <xdr:ext cx="534377" cy="259045"/>
    <xdr:sp macro="" textlink="">
      <xdr:nvSpPr>
        <xdr:cNvPr id="85" name="テキスト ボックス 84"/>
        <xdr:cNvSpPr txBox="1"/>
      </xdr:nvSpPr>
      <xdr:spPr>
        <a:xfrm>
          <a:off x="2641111" y="605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130975</xdr:rowOff>
    </xdr:from>
    <xdr:to>
      <xdr:col>10</xdr:col>
      <xdr:colOff>165100</xdr:colOff>
      <xdr:row>35</xdr:row>
      <xdr:rowOff>61125</xdr:rowOff>
    </xdr:to>
    <xdr:sp macro="" textlink="">
      <xdr:nvSpPr>
        <xdr:cNvPr id="86" name="楕円 85"/>
        <xdr:cNvSpPr/>
      </xdr:nvSpPr>
      <xdr:spPr>
        <a:xfrm>
          <a:off x="1968500" y="596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52252</xdr:rowOff>
    </xdr:from>
    <xdr:ext cx="534377" cy="259045"/>
    <xdr:sp macro="" textlink="">
      <xdr:nvSpPr>
        <xdr:cNvPr id="87" name="テキスト ボックス 86"/>
        <xdr:cNvSpPr txBox="1"/>
      </xdr:nvSpPr>
      <xdr:spPr>
        <a:xfrm>
          <a:off x="1752111" y="605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105270</xdr:rowOff>
    </xdr:from>
    <xdr:to>
      <xdr:col>6</xdr:col>
      <xdr:colOff>38100</xdr:colOff>
      <xdr:row>35</xdr:row>
      <xdr:rowOff>35420</xdr:rowOff>
    </xdr:to>
    <xdr:sp macro="" textlink="">
      <xdr:nvSpPr>
        <xdr:cNvPr id="88" name="楕円 87"/>
        <xdr:cNvSpPr/>
      </xdr:nvSpPr>
      <xdr:spPr>
        <a:xfrm>
          <a:off x="1079500" y="59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51947</xdr:rowOff>
    </xdr:from>
    <xdr:ext cx="534377" cy="259045"/>
    <xdr:sp macro="" textlink="">
      <xdr:nvSpPr>
        <xdr:cNvPr id="89" name="テキスト ボックス 88"/>
        <xdr:cNvSpPr txBox="1"/>
      </xdr:nvSpPr>
      <xdr:spPr>
        <a:xfrm>
          <a:off x="863111" y="570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125244</xdr:rowOff>
    </xdr:from>
    <xdr:to>
      <xdr:col>24</xdr:col>
      <xdr:colOff>63500</xdr:colOff>
      <xdr:row>57</xdr:row>
      <xdr:rowOff>142759</xdr:rowOff>
    </xdr:to>
    <xdr:cxnSp macro="">
      <xdr:nvCxnSpPr>
        <xdr:cNvPr id="121" name="直線コネクタ 120"/>
        <xdr:cNvCxnSpPr/>
      </xdr:nvCxnSpPr>
      <xdr:spPr>
        <a:xfrm flipV="1">
          <a:off x="3797300" y="9897894"/>
          <a:ext cx="838200" cy="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87002</xdr:rowOff>
    </xdr:from>
    <xdr:to>
      <xdr:col>19</xdr:col>
      <xdr:colOff>177800</xdr:colOff>
      <xdr:row>57</xdr:row>
      <xdr:rowOff>142759</xdr:rowOff>
    </xdr:to>
    <xdr:cxnSp macro="">
      <xdr:nvCxnSpPr>
        <xdr:cNvPr id="124" name="直線コネクタ 123"/>
        <xdr:cNvCxnSpPr/>
      </xdr:nvCxnSpPr>
      <xdr:spPr>
        <a:xfrm>
          <a:off x="2908300" y="9859652"/>
          <a:ext cx="889000" cy="5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87002</xdr:rowOff>
    </xdr:from>
    <xdr:to>
      <xdr:col>15</xdr:col>
      <xdr:colOff>50800</xdr:colOff>
      <xdr:row>57</xdr:row>
      <xdr:rowOff>113879</xdr:rowOff>
    </xdr:to>
    <xdr:cxnSp macro="">
      <xdr:nvCxnSpPr>
        <xdr:cNvPr id="127" name="直線コネクタ 126"/>
        <xdr:cNvCxnSpPr/>
      </xdr:nvCxnSpPr>
      <xdr:spPr>
        <a:xfrm flipV="1">
          <a:off x="2019300" y="9859652"/>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113879</xdr:rowOff>
    </xdr:from>
    <xdr:to>
      <xdr:col>10</xdr:col>
      <xdr:colOff>114300</xdr:colOff>
      <xdr:row>57</xdr:row>
      <xdr:rowOff>151054</xdr:rowOff>
    </xdr:to>
    <xdr:cxnSp macro="">
      <xdr:nvCxnSpPr>
        <xdr:cNvPr id="130" name="直線コネクタ 129"/>
        <xdr:cNvCxnSpPr/>
      </xdr:nvCxnSpPr>
      <xdr:spPr>
        <a:xfrm flipV="1">
          <a:off x="1130300" y="9886529"/>
          <a:ext cx="889000" cy="3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74444</xdr:rowOff>
    </xdr:from>
    <xdr:to>
      <xdr:col>24</xdr:col>
      <xdr:colOff>114300</xdr:colOff>
      <xdr:row>58</xdr:row>
      <xdr:rowOff>4594</xdr:rowOff>
    </xdr:to>
    <xdr:sp macro="" textlink="">
      <xdr:nvSpPr>
        <xdr:cNvPr id="140" name="楕円 139"/>
        <xdr:cNvSpPr/>
      </xdr:nvSpPr>
      <xdr:spPr>
        <a:xfrm>
          <a:off x="4584700" y="98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52871</xdr:rowOff>
    </xdr:from>
    <xdr:ext cx="534377" cy="259045"/>
    <xdr:sp macro="" textlink="">
      <xdr:nvSpPr>
        <xdr:cNvPr id="141" name="物件費該当値テキスト"/>
        <xdr:cNvSpPr txBox="1"/>
      </xdr:nvSpPr>
      <xdr:spPr>
        <a:xfrm>
          <a:off x="4686300" y="9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91959</xdr:rowOff>
    </xdr:from>
    <xdr:to>
      <xdr:col>20</xdr:col>
      <xdr:colOff>38100</xdr:colOff>
      <xdr:row>58</xdr:row>
      <xdr:rowOff>22109</xdr:rowOff>
    </xdr:to>
    <xdr:sp macro="" textlink="">
      <xdr:nvSpPr>
        <xdr:cNvPr id="142" name="楕円 141"/>
        <xdr:cNvSpPr/>
      </xdr:nvSpPr>
      <xdr:spPr>
        <a:xfrm>
          <a:off x="3746500" y="98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13236</xdr:rowOff>
    </xdr:from>
    <xdr:ext cx="534377" cy="259045"/>
    <xdr:sp macro="" textlink="">
      <xdr:nvSpPr>
        <xdr:cNvPr id="143" name="テキスト ボックス 142"/>
        <xdr:cNvSpPr txBox="1"/>
      </xdr:nvSpPr>
      <xdr:spPr>
        <a:xfrm>
          <a:off x="3530111" y="995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36202</xdr:rowOff>
    </xdr:from>
    <xdr:to>
      <xdr:col>15</xdr:col>
      <xdr:colOff>101600</xdr:colOff>
      <xdr:row>57</xdr:row>
      <xdr:rowOff>137802</xdr:rowOff>
    </xdr:to>
    <xdr:sp macro="" textlink="">
      <xdr:nvSpPr>
        <xdr:cNvPr id="144" name="楕円 143"/>
        <xdr:cNvSpPr/>
      </xdr:nvSpPr>
      <xdr:spPr>
        <a:xfrm>
          <a:off x="2857500" y="98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128929</xdr:rowOff>
    </xdr:from>
    <xdr:ext cx="534377" cy="259045"/>
    <xdr:sp macro="" textlink="">
      <xdr:nvSpPr>
        <xdr:cNvPr id="145" name="テキスト ボックス 144"/>
        <xdr:cNvSpPr txBox="1"/>
      </xdr:nvSpPr>
      <xdr:spPr>
        <a:xfrm>
          <a:off x="2641111" y="99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63079</xdr:rowOff>
    </xdr:from>
    <xdr:to>
      <xdr:col>10</xdr:col>
      <xdr:colOff>165100</xdr:colOff>
      <xdr:row>57</xdr:row>
      <xdr:rowOff>164679</xdr:rowOff>
    </xdr:to>
    <xdr:sp macro="" textlink="">
      <xdr:nvSpPr>
        <xdr:cNvPr id="146" name="楕円 145"/>
        <xdr:cNvSpPr/>
      </xdr:nvSpPr>
      <xdr:spPr>
        <a:xfrm>
          <a:off x="1968500" y="9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155806</xdr:rowOff>
    </xdr:from>
    <xdr:ext cx="534377" cy="259045"/>
    <xdr:sp macro="" textlink="">
      <xdr:nvSpPr>
        <xdr:cNvPr id="147" name="テキスト ボックス 146"/>
        <xdr:cNvSpPr txBox="1"/>
      </xdr:nvSpPr>
      <xdr:spPr>
        <a:xfrm>
          <a:off x="1752111" y="992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100254</xdr:rowOff>
    </xdr:from>
    <xdr:to>
      <xdr:col>6</xdr:col>
      <xdr:colOff>38100</xdr:colOff>
      <xdr:row>58</xdr:row>
      <xdr:rowOff>30404</xdr:rowOff>
    </xdr:to>
    <xdr:sp macro="" textlink="">
      <xdr:nvSpPr>
        <xdr:cNvPr id="148" name="楕円 147"/>
        <xdr:cNvSpPr/>
      </xdr:nvSpPr>
      <xdr:spPr>
        <a:xfrm>
          <a:off x="1079500" y="98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21531</xdr:rowOff>
    </xdr:from>
    <xdr:ext cx="534377" cy="259045"/>
    <xdr:sp macro="" textlink="">
      <xdr:nvSpPr>
        <xdr:cNvPr id="149" name="テキスト ボックス 148"/>
        <xdr:cNvSpPr txBox="1"/>
      </xdr:nvSpPr>
      <xdr:spPr>
        <a:xfrm>
          <a:off x="863111" y="996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129801</xdr:rowOff>
    </xdr:from>
    <xdr:to>
      <xdr:col>24</xdr:col>
      <xdr:colOff>63500</xdr:colOff>
      <xdr:row>77</xdr:row>
      <xdr:rowOff>160502</xdr:rowOff>
    </xdr:to>
    <xdr:cxnSp macro="">
      <xdr:nvCxnSpPr>
        <xdr:cNvPr id="176" name="直線コネクタ 175"/>
        <xdr:cNvCxnSpPr/>
      </xdr:nvCxnSpPr>
      <xdr:spPr>
        <a:xfrm>
          <a:off x="3797300" y="13331451"/>
          <a:ext cx="838200" cy="3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28189</xdr:rowOff>
    </xdr:from>
    <xdr:to>
      <xdr:col>19</xdr:col>
      <xdr:colOff>177800</xdr:colOff>
      <xdr:row>77</xdr:row>
      <xdr:rowOff>129801</xdr:rowOff>
    </xdr:to>
    <xdr:cxnSp macro="">
      <xdr:nvCxnSpPr>
        <xdr:cNvPr id="179" name="直線コネクタ 178"/>
        <xdr:cNvCxnSpPr/>
      </xdr:nvCxnSpPr>
      <xdr:spPr>
        <a:xfrm>
          <a:off x="2908300" y="13229839"/>
          <a:ext cx="889000" cy="10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28189</xdr:rowOff>
    </xdr:from>
    <xdr:to>
      <xdr:col>15</xdr:col>
      <xdr:colOff>50800</xdr:colOff>
      <xdr:row>77</xdr:row>
      <xdr:rowOff>167246</xdr:rowOff>
    </xdr:to>
    <xdr:cxnSp macro="">
      <xdr:nvCxnSpPr>
        <xdr:cNvPr id="182" name="直線コネクタ 181"/>
        <xdr:cNvCxnSpPr/>
      </xdr:nvCxnSpPr>
      <xdr:spPr>
        <a:xfrm flipV="1">
          <a:off x="2019300" y="13229839"/>
          <a:ext cx="889000" cy="13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130852</xdr:rowOff>
    </xdr:from>
    <xdr:to>
      <xdr:col>10</xdr:col>
      <xdr:colOff>114300</xdr:colOff>
      <xdr:row>77</xdr:row>
      <xdr:rowOff>167246</xdr:rowOff>
    </xdr:to>
    <xdr:cxnSp macro="">
      <xdr:nvCxnSpPr>
        <xdr:cNvPr id="185" name="直線コネクタ 184"/>
        <xdr:cNvCxnSpPr/>
      </xdr:nvCxnSpPr>
      <xdr:spPr>
        <a:xfrm>
          <a:off x="1130300" y="13332502"/>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109702</xdr:rowOff>
    </xdr:from>
    <xdr:to>
      <xdr:col>24</xdr:col>
      <xdr:colOff>114300</xdr:colOff>
      <xdr:row>78</xdr:row>
      <xdr:rowOff>39852</xdr:rowOff>
    </xdr:to>
    <xdr:sp macro="" textlink="">
      <xdr:nvSpPr>
        <xdr:cNvPr id="195" name="楕円 194"/>
        <xdr:cNvSpPr/>
      </xdr:nvSpPr>
      <xdr:spPr>
        <a:xfrm>
          <a:off x="45847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88129</xdr:rowOff>
    </xdr:from>
    <xdr:ext cx="469744" cy="259045"/>
    <xdr:sp macro="" textlink="">
      <xdr:nvSpPr>
        <xdr:cNvPr id="196" name="維持補修費該当値テキスト"/>
        <xdr:cNvSpPr txBox="1"/>
      </xdr:nvSpPr>
      <xdr:spPr>
        <a:xfrm>
          <a:off x="4686300" y="1328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79001</xdr:rowOff>
    </xdr:from>
    <xdr:to>
      <xdr:col>20</xdr:col>
      <xdr:colOff>38100</xdr:colOff>
      <xdr:row>78</xdr:row>
      <xdr:rowOff>9151</xdr:rowOff>
    </xdr:to>
    <xdr:sp macro="" textlink="">
      <xdr:nvSpPr>
        <xdr:cNvPr id="197" name="楕円 196"/>
        <xdr:cNvSpPr/>
      </xdr:nvSpPr>
      <xdr:spPr>
        <a:xfrm>
          <a:off x="3746500" y="1328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xdr:rowOff>
    </xdr:from>
    <xdr:ext cx="469744" cy="259045"/>
    <xdr:sp macro="" textlink="">
      <xdr:nvSpPr>
        <xdr:cNvPr id="198" name="テキスト ボックス 197"/>
        <xdr:cNvSpPr txBox="1"/>
      </xdr:nvSpPr>
      <xdr:spPr>
        <a:xfrm>
          <a:off x="3562428" y="1337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148839</xdr:rowOff>
    </xdr:from>
    <xdr:to>
      <xdr:col>15</xdr:col>
      <xdr:colOff>101600</xdr:colOff>
      <xdr:row>77</xdr:row>
      <xdr:rowOff>78989</xdr:rowOff>
    </xdr:to>
    <xdr:sp macro="" textlink="">
      <xdr:nvSpPr>
        <xdr:cNvPr id="199" name="楕円 198"/>
        <xdr:cNvSpPr/>
      </xdr:nvSpPr>
      <xdr:spPr>
        <a:xfrm>
          <a:off x="2857500" y="1317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95516</xdr:rowOff>
    </xdr:from>
    <xdr:ext cx="534377" cy="259045"/>
    <xdr:sp macro="" textlink="">
      <xdr:nvSpPr>
        <xdr:cNvPr id="200" name="テキスト ボックス 199"/>
        <xdr:cNvSpPr txBox="1"/>
      </xdr:nvSpPr>
      <xdr:spPr>
        <a:xfrm>
          <a:off x="2641111" y="1295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116446</xdr:rowOff>
    </xdr:from>
    <xdr:to>
      <xdr:col>10</xdr:col>
      <xdr:colOff>165100</xdr:colOff>
      <xdr:row>78</xdr:row>
      <xdr:rowOff>46596</xdr:rowOff>
    </xdr:to>
    <xdr:sp macro="" textlink="">
      <xdr:nvSpPr>
        <xdr:cNvPr id="201" name="楕円 200"/>
        <xdr:cNvSpPr/>
      </xdr:nvSpPr>
      <xdr:spPr>
        <a:xfrm>
          <a:off x="1968500" y="133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63123</xdr:rowOff>
    </xdr:from>
    <xdr:ext cx="469744" cy="259045"/>
    <xdr:sp macro="" textlink="">
      <xdr:nvSpPr>
        <xdr:cNvPr id="202" name="テキスト ボックス 201"/>
        <xdr:cNvSpPr txBox="1"/>
      </xdr:nvSpPr>
      <xdr:spPr>
        <a:xfrm>
          <a:off x="1784428" y="1309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80052</xdr:rowOff>
    </xdr:from>
    <xdr:to>
      <xdr:col>6</xdr:col>
      <xdr:colOff>38100</xdr:colOff>
      <xdr:row>78</xdr:row>
      <xdr:rowOff>10202</xdr:rowOff>
    </xdr:to>
    <xdr:sp macro="" textlink="">
      <xdr:nvSpPr>
        <xdr:cNvPr id="203" name="楕円 202"/>
        <xdr:cNvSpPr/>
      </xdr:nvSpPr>
      <xdr:spPr>
        <a:xfrm>
          <a:off x="1079500" y="132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26729</xdr:rowOff>
    </xdr:from>
    <xdr:ext cx="469744" cy="259045"/>
    <xdr:sp macro="" textlink="">
      <xdr:nvSpPr>
        <xdr:cNvPr id="204" name="テキスト ボックス 203"/>
        <xdr:cNvSpPr txBox="1"/>
      </xdr:nvSpPr>
      <xdr:spPr>
        <a:xfrm>
          <a:off x="895428" y="1305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115176</xdr:rowOff>
    </xdr:from>
    <xdr:to>
      <xdr:col>24</xdr:col>
      <xdr:colOff>63500</xdr:colOff>
      <xdr:row>95</xdr:row>
      <xdr:rowOff>162610</xdr:rowOff>
    </xdr:to>
    <xdr:cxnSp macro="">
      <xdr:nvCxnSpPr>
        <xdr:cNvPr id="234" name="直線コネクタ 233"/>
        <xdr:cNvCxnSpPr/>
      </xdr:nvCxnSpPr>
      <xdr:spPr>
        <a:xfrm>
          <a:off x="3797300" y="16402926"/>
          <a:ext cx="8382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115176</xdr:rowOff>
    </xdr:from>
    <xdr:to>
      <xdr:col>19</xdr:col>
      <xdr:colOff>177800</xdr:colOff>
      <xdr:row>95</xdr:row>
      <xdr:rowOff>133020</xdr:rowOff>
    </xdr:to>
    <xdr:cxnSp macro="">
      <xdr:nvCxnSpPr>
        <xdr:cNvPr id="237" name="直線コネクタ 236"/>
        <xdr:cNvCxnSpPr/>
      </xdr:nvCxnSpPr>
      <xdr:spPr>
        <a:xfrm flipV="1">
          <a:off x="2908300" y="16402926"/>
          <a:ext cx="8890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133020</xdr:rowOff>
    </xdr:from>
    <xdr:to>
      <xdr:col>15</xdr:col>
      <xdr:colOff>50800</xdr:colOff>
      <xdr:row>96</xdr:row>
      <xdr:rowOff>146749</xdr:rowOff>
    </xdr:to>
    <xdr:cxnSp macro="">
      <xdr:nvCxnSpPr>
        <xdr:cNvPr id="240" name="直線コネクタ 239"/>
        <xdr:cNvCxnSpPr/>
      </xdr:nvCxnSpPr>
      <xdr:spPr>
        <a:xfrm flipV="1">
          <a:off x="2019300" y="16420770"/>
          <a:ext cx="889000" cy="18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120104</xdr:rowOff>
    </xdr:from>
    <xdr:to>
      <xdr:col>10</xdr:col>
      <xdr:colOff>114300</xdr:colOff>
      <xdr:row>96</xdr:row>
      <xdr:rowOff>146749</xdr:rowOff>
    </xdr:to>
    <xdr:cxnSp macro="">
      <xdr:nvCxnSpPr>
        <xdr:cNvPr id="243" name="直線コネクタ 242"/>
        <xdr:cNvCxnSpPr/>
      </xdr:nvCxnSpPr>
      <xdr:spPr>
        <a:xfrm>
          <a:off x="1130300" y="16579304"/>
          <a:ext cx="8890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111810</xdr:rowOff>
    </xdr:from>
    <xdr:to>
      <xdr:col>24</xdr:col>
      <xdr:colOff>114300</xdr:colOff>
      <xdr:row>96</xdr:row>
      <xdr:rowOff>41960</xdr:rowOff>
    </xdr:to>
    <xdr:sp macro="" textlink="">
      <xdr:nvSpPr>
        <xdr:cNvPr id="253" name="楕円 252"/>
        <xdr:cNvSpPr/>
      </xdr:nvSpPr>
      <xdr:spPr>
        <a:xfrm>
          <a:off x="4584700" y="163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134687</xdr:rowOff>
    </xdr:from>
    <xdr:ext cx="599010" cy="259045"/>
    <xdr:sp macro="" textlink="">
      <xdr:nvSpPr>
        <xdr:cNvPr id="254" name="扶助費該当値テキスト"/>
        <xdr:cNvSpPr txBox="1"/>
      </xdr:nvSpPr>
      <xdr:spPr>
        <a:xfrm>
          <a:off x="4686300" y="1625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64376</xdr:rowOff>
    </xdr:from>
    <xdr:to>
      <xdr:col>20</xdr:col>
      <xdr:colOff>38100</xdr:colOff>
      <xdr:row>95</xdr:row>
      <xdr:rowOff>165976</xdr:rowOff>
    </xdr:to>
    <xdr:sp macro="" textlink="">
      <xdr:nvSpPr>
        <xdr:cNvPr id="255" name="楕円 254"/>
        <xdr:cNvSpPr/>
      </xdr:nvSpPr>
      <xdr:spPr>
        <a:xfrm>
          <a:off x="3746500" y="163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11053</xdr:rowOff>
    </xdr:from>
    <xdr:ext cx="599010" cy="259045"/>
    <xdr:sp macro="" textlink="">
      <xdr:nvSpPr>
        <xdr:cNvPr id="256" name="テキスト ボックス 255"/>
        <xdr:cNvSpPr txBox="1"/>
      </xdr:nvSpPr>
      <xdr:spPr>
        <a:xfrm>
          <a:off x="3497795" y="1612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82220</xdr:rowOff>
    </xdr:from>
    <xdr:to>
      <xdr:col>15</xdr:col>
      <xdr:colOff>101600</xdr:colOff>
      <xdr:row>96</xdr:row>
      <xdr:rowOff>12370</xdr:rowOff>
    </xdr:to>
    <xdr:sp macro="" textlink="">
      <xdr:nvSpPr>
        <xdr:cNvPr id="257" name="楕円 256"/>
        <xdr:cNvSpPr/>
      </xdr:nvSpPr>
      <xdr:spPr>
        <a:xfrm>
          <a:off x="2857500" y="163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28897</xdr:rowOff>
    </xdr:from>
    <xdr:ext cx="599010" cy="259045"/>
    <xdr:sp macro="" textlink="">
      <xdr:nvSpPr>
        <xdr:cNvPr id="258" name="テキスト ボックス 257"/>
        <xdr:cNvSpPr txBox="1"/>
      </xdr:nvSpPr>
      <xdr:spPr>
        <a:xfrm>
          <a:off x="2608795" y="1614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95949</xdr:rowOff>
    </xdr:from>
    <xdr:to>
      <xdr:col>10</xdr:col>
      <xdr:colOff>165100</xdr:colOff>
      <xdr:row>97</xdr:row>
      <xdr:rowOff>26099</xdr:rowOff>
    </xdr:to>
    <xdr:sp macro="" textlink="">
      <xdr:nvSpPr>
        <xdr:cNvPr id="259" name="楕円 258"/>
        <xdr:cNvSpPr/>
      </xdr:nvSpPr>
      <xdr:spPr>
        <a:xfrm>
          <a:off x="1968500" y="165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42626</xdr:rowOff>
    </xdr:from>
    <xdr:ext cx="534377" cy="259045"/>
    <xdr:sp macro="" textlink="">
      <xdr:nvSpPr>
        <xdr:cNvPr id="260" name="テキスト ボックス 259"/>
        <xdr:cNvSpPr txBox="1"/>
      </xdr:nvSpPr>
      <xdr:spPr>
        <a:xfrm>
          <a:off x="1752111" y="163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69304</xdr:rowOff>
    </xdr:from>
    <xdr:to>
      <xdr:col>6</xdr:col>
      <xdr:colOff>38100</xdr:colOff>
      <xdr:row>96</xdr:row>
      <xdr:rowOff>170904</xdr:rowOff>
    </xdr:to>
    <xdr:sp macro="" textlink="">
      <xdr:nvSpPr>
        <xdr:cNvPr id="261" name="楕円 260"/>
        <xdr:cNvSpPr/>
      </xdr:nvSpPr>
      <xdr:spPr>
        <a:xfrm>
          <a:off x="1079500" y="165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15981</xdr:rowOff>
    </xdr:from>
    <xdr:ext cx="534377" cy="259045"/>
    <xdr:sp macro="" textlink="">
      <xdr:nvSpPr>
        <xdr:cNvPr id="262" name="テキスト ボックス 261"/>
        <xdr:cNvSpPr txBox="1"/>
      </xdr:nvSpPr>
      <xdr:spPr>
        <a:xfrm>
          <a:off x="863111" y="163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112855</xdr:rowOff>
    </xdr:from>
    <xdr:to>
      <xdr:col>55</xdr:col>
      <xdr:colOff>0</xdr:colOff>
      <xdr:row>34</xdr:row>
      <xdr:rowOff>125085</xdr:rowOff>
    </xdr:to>
    <xdr:cxnSp macro="">
      <xdr:nvCxnSpPr>
        <xdr:cNvPr id="291" name="直線コネクタ 290"/>
        <xdr:cNvCxnSpPr/>
      </xdr:nvCxnSpPr>
      <xdr:spPr>
        <a:xfrm flipV="1">
          <a:off x="9639300" y="5942155"/>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84668</xdr:rowOff>
    </xdr:from>
    <xdr:to>
      <xdr:col>50</xdr:col>
      <xdr:colOff>114300</xdr:colOff>
      <xdr:row>34</xdr:row>
      <xdr:rowOff>125085</xdr:rowOff>
    </xdr:to>
    <xdr:cxnSp macro="">
      <xdr:nvCxnSpPr>
        <xdr:cNvPr id="294" name="直線コネクタ 293"/>
        <xdr:cNvCxnSpPr/>
      </xdr:nvCxnSpPr>
      <xdr:spPr>
        <a:xfrm>
          <a:off x="8750300" y="5913968"/>
          <a:ext cx="8890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162644</xdr:rowOff>
    </xdr:from>
    <xdr:to>
      <xdr:col>45</xdr:col>
      <xdr:colOff>177800</xdr:colOff>
      <xdr:row>34</xdr:row>
      <xdr:rowOff>84668</xdr:rowOff>
    </xdr:to>
    <xdr:cxnSp macro="">
      <xdr:nvCxnSpPr>
        <xdr:cNvPr id="297" name="直線コネクタ 296"/>
        <xdr:cNvCxnSpPr/>
      </xdr:nvCxnSpPr>
      <xdr:spPr>
        <a:xfrm>
          <a:off x="7861300" y="5820494"/>
          <a:ext cx="889000" cy="9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162644</xdr:rowOff>
    </xdr:from>
    <xdr:to>
      <xdr:col>41</xdr:col>
      <xdr:colOff>50800</xdr:colOff>
      <xdr:row>34</xdr:row>
      <xdr:rowOff>100777</xdr:rowOff>
    </xdr:to>
    <xdr:cxnSp macro="">
      <xdr:nvCxnSpPr>
        <xdr:cNvPr id="300" name="直線コネクタ 299"/>
        <xdr:cNvCxnSpPr/>
      </xdr:nvCxnSpPr>
      <xdr:spPr>
        <a:xfrm flipV="1">
          <a:off x="6972300" y="5820494"/>
          <a:ext cx="889000" cy="10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62055</xdr:rowOff>
    </xdr:from>
    <xdr:to>
      <xdr:col>55</xdr:col>
      <xdr:colOff>50800</xdr:colOff>
      <xdr:row>34</xdr:row>
      <xdr:rowOff>163655</xdr:rowOff>
    </xdr:to>
    <xdr:sp macro="" textlink="">
      <xdr:nvSpPr>
        <xdr:cNvPr id="310" name="楕円 309"/>
        <xdr:cNvSpPr/>
      </xdr:nvSpPr>
      <xdr:spPr>
        <a:xfrm>
          <a:off x="10426700" y="58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84932</xdr:rowOff>
    </xdr:from>
    <xdr:ext cx="599010" cy="259045"/>
    <xdr:sp macro="" textlink="">
      <xdr:nvSpPr>
        <xdr:cNvPr id="311" name="補助費等該当値テキスト"/>
        <xdr:cNvSpPr txBox="1"/>
      </xdr:nvSpPr>
      <xdr:spPr>
        <a:xfrm>
          <a:off x="10528300" y="574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74285</xdr:rowOff>
    </xdr:from>
    <xdr:to>
      <xdr:col>50</xdr:col>
      <xdr:colOff>165100</xdr:colOff>
      <xdr:row>35</xdr:row>
      <xdr:rowOff>4435</xdr:rowOff>
    </xdr:to>
    <xdr:sp macro="" textlink="">
      <xdr:nvSpPr>
        <xdr:cNvPr id="312" name="楕円 311"/>
        <xdr:cNvSpPr/>
      </xdr:nvSpPr>
      <xdr:spPr>
        <a:xfrm>
          <a:off x="9588500" y="59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20962</xdr:rowOff>
    </xdr:from>
    <xdr:ext cx="599010" cy="259045"/>
    <xdr:sp macro="" textlink="">
      <xdr:nvSpPr>
        <xdr:cNvPr id="313" name="テキスト ボックス 312"/>
        <xdr:cNvSpPr txBox="1"/>
      </xdr:nvSpPr>
      <xdr:spPr>
        <a:xfrm>
          <a:off x="9339795" y="567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33868</xdr:rowOff>
    </xdr:from>
    <xdr:to>
      <xdr:col>46</xdr:col>
      <xdr:colOff>38100</xdr:colOff>
      <xdr:row>34</xdr:row>
      <xdr:rowOff>135468</xdr:rowOff>
    </xdr:to>
    <xdr:sp macro="" textlink="">
      <xdr:nvSpPr>
        <xdr:cNvPr id="314" name="楕円 313"/>
        <xdr:cNvSpPr/>
      </xdr:nvSpPr>
      <xdr:spPr>
        <a:xfrm>
          <a:off x="8699500" y="586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151995</xdr:rowOff>
    </xdr:from>
    <xdr:ext cx="599010" cy="259045"/>
    <xdr:sp macro="" textlink="">
      <xdr:nvSpPr>
        <xdr:cNvPr id="315" name="テキスト ボックス 314"/>
        <xdr:cNvSpPr txBox="1"/>
      </xdr:nvSpPr>
      <xdr:spPr>
        <a:xfrm>
          <a:off x="8450795" y="56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111844</xdr:rowOff>
    </xdr:from>
    <xdr:to>
      <xdr:col>41</xdr:col>
      <xdr:colOff>101600</xdr:colOff>
      <xdr:row>34</xdr:row>
      <xdr:rowOff>41994</xdr:rowOff>
    </xdr:to>
    <xdr:sp macro="" textlink="">
      <xdr:nvSpPr>
        <xdr:cNvPr id="316" name="楕円 315"/>
        <xdr:cNvSpPr/>
      </xdr:nvSpPr>
      <xdr:spPr>
        <a:xfrm>
          <a:off x="7810500" y="57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58521</xdr:rowOff>
    </xdr:from>
    <xdr:ext cx="599010" cy="259045"/>
    <xdr:sp macro="" textlink="">
      <xdr:nvSpPr>
        <xdr:cNvPr id="317" name="テキスト ボックス 316"/>
        <xdr:cNvSpPr txBox="1"/>
      </xdr:nvSpPr>
      <xdr:spPr>
        <a:xfrm>
          <a:off x="7561795" y="554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49977</xdr:rowOff>
    </xdr:from>
    <xdr:to>
      <xdr:col>36</xdr:col>
      <xdr:colOff>165100</xdr:colOff>
      <xdr:row>34</xdr:row>
      <xdr:rowOff>151577</xdr:rowOff>
    </xdr:to>
    <xdr:sp macro="" textlink="">
      <xdr:nvSpPr>
        <xdr:cNvPr id="318" name="楕円 317"/>
        <xdr:cNvSpPr/>
      </xdr:nvSpPr>
      <xdr:spPr>
        <a:xfrm>
          <a:off x="6921500" y="587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168104</xdr:rowOff>
    </xdr:from>
    <xdr:ext cx="599010" cy="259045"/>
    <xdr:sp macro="" textlink="">
      <xdr:nvSpPr>
        <xdr:cNvPr id="319" name="テキスト ボックス 318"/>
        <xdr:cNvSpPr txBox="1"/>
      </xdr:nvSpPr>
      <xdr:spPr>
        <a:xfrm>
          <a:off x="6672795" y="565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121723</xdr:rowOff>
    </xdr:from>
    <xdr:to>
      <xdr:col>55</xdr:col>
      <xdr:colOff>0</xdr:colOff>
      <xdr:row>57</xdr:row>
      <xdr:rowOff>74659</xdr:rowOff>
    </xdr:to>
    <xdr:cxnSp macro="">
      <xdr:nvCxnSpPr>
        <xdr:cNvPr id="346" name="直線コネクタ 345"/>
        <xdr:cNvCxnSpPr/>
      </xdr:nvCxnSpPr>
      <xdr:spPr>
        <a:xfrm>
          <a:off x="9639300" y="9722923"/>
          <a:ext cx="838200" cy="12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121723</xdr:rowOff>
    </xdr:from>
    <xdr:to>
      <xdr:col>50</xdr:col>
      <xdr:colOff>114300</xdr:colOff>
      <xdr:row>57</xdr:row>
      <xdr:rowOff>28564</xdr:rowOff>
    </xdr:to>
    <xdr:cxnSp macro="">
      <xdr:nvCxnSpPr>
        <xdr:cNvPr id="349" name="直線コネクタ 348"/>
        <xdr:cNvCxnSpPr/>
      </xdr:nvCxnSpPr>
      <xdr:spPr>
        <a:xfrm flipV="1">
          <a:off x="8750300" y="9722923"/>
          <a:ext cx="889000" cy="7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106334</xdr:rowOff>
    </xdr:from>
    <xdr:to>
      <xdr:col>45</xdr:col>
      <xdr:colOff>177800</xdr:colOff>
      <xdr:row>57</xdr:row>
      <xdr:rowOff>28564</xdr:rowOff>
    </xdr:to>
    <xdr:cxnSp macro="">
      <xdr:nvCxnSpPr>
        <xdr:cNvPr id="352" name="直線コネクタ 351"/>
        <xdr:cNvCxnSpPr/>
      </xdr:nvCxnSpPr>
      <xdr:spPr>
        <a:xfrm>
          <a:off x="7861300" y="9707534"/>
          <a:ext cx="889000" cy="9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106334</xdr:rowOff>
    </xdr:from>
    <xdr:to>
      <xdr:col>41</xdr:col>
      <xdr:colOff>50800</xdr:colOff>
      <xdr:row>57</xdr:row>
      <xdr:rowOff>24481</xdr:rowOff>
    </xdr:to>
    <xdr:cxnSp macro="">
      <xdr:nvCxnSpPr>
        <xdr:cNvPr id="355" name="直線コネクタ 354"/>
        <xdr:cNvCxnSpPr/>
      </xdr:nvCxnSpPr>
      <xdr:spPr>
        <a:xfrm flipV="1">
          <a:off x="6972300" y="9707534"/>
          <a:ext cx="889000" cy="8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23859</xdr:rowOff>
    </xdr:from>
    <xdr:to>
      <xdr:col>55</xdr:col>
      <xdr:colOff>50800</xdr:colOff>
      <xdr:row>57</xdr:row>
      <xdr:rowOff>125459</xdr:rowOff>
    </xdr:to>
    <xdr:sp macro="" textlink="">
      <xdr:nvSpPr>
        <xdr:cNvPr id="365" name="楕円 364"/>
        <xdr:cNvSpPr/>
      </xdr:nvSpPr>
      <xdr:spPr>
        <a:xfrm>
          <a:off x="10426700" y="97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2286</xdr:rowOff>
    </xdr:from>
    <xdr:ext cx="534377" cy="259045"/>
    <xdr:sp macro="" textlink="">
      <xdr:nvSpPr>
        <xdr:cNvPr id="366" name="普通建設事業費該当値テキスト"/>
        <xdr:cNvSpPr txBox="1"/>
      </xdr:nvSpPr>
      <xdr:spPr>
        <a:xfrm>
          <a:off x="10528300" y="97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70923</xdr:rowOff>
    </xdr:from>
    <xdr:to>
      <xdr:col>50</xdr:col>
      <xdr:colOff>165100</xdr:colOff>
      <xdr:row>57</xdr:row>
      <xdr:rowOff>1073</xdr:rowOff>
    </xdr:to>
    <xdr:sp macro="" textlink="">
      <xdr:nvSpPr>
        <xdr:cNvPr id="367" name="楕円 366"/>
        <xdr:cNvSpPr/>
      </xdr:nvSpPr>
      <xdr:spPr>
        <a:xfrm>
          <a:off x="9588500" y="9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163650</xdr:rowOff>
    </xdr:from>
    <xdr:ext cx="534377" cy="259045"/>
    <xdr:sp macro="" textlink="">
      <xdr:nvSpPr>
        <xdr:cNvPr id="368" name="テキスト ボックス 367"/>
        <xdr:cNvSpPr txBox="1"/>
      </xdr:nvSpPr>
      <xdr:spPr>
        <a:xfrm>
          <a:off x="9372111" y="97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149214</xdr:rowOff>
    </xdr:from>
    <xdr:to>
      <xdr:col>46</xdr:col>
      <xdr:colOff>38100</xdr:colOff>
      <xdr:row>57</xdr:row>
      <xdr:rowOff>79364</xdr:rowOff>
    </xdr:to>
    <xdr:sp macro="" textlink="">
      <xdr:nvSpPr>
        <xdr:cNvPr id="369" name="楕円 368"/>
        <xdr:cNvSpPr/>
      </xdr:nvSpPr>
      <xdr:spPr>
        <a:xfrm>
          <a:off x="8699500" y="97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70491</xdr:rowOff>
    </xdr:from>
    <xdr:ext cx="534377" cy="259045"/>
    <xdr:sp macro="" textlink="">
      <xdr:nvSpPr>
        <xdr:cNvPr id="370" name="テキスト ボックス 369"/>
        <xdr:cNvSpPr txBox="1"/>
      </xdr:nvSpPr>
      <xdr:spPr>
        <a:xfrm>
          <a:off x="8483111" y="984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55534</xdr:rowOff>
    </xdr:from>
    <xdr:to>
      <xdr:col>41</xdr:col>
      <xdr:colOff>101600</xdr:colOff>
      <xdr:row>56</xdr:row>
      <xdr:rowOff>157134</xdr:rowOff>
    </xdr:to>
    <xdr:sp macro="" textlink="">
      <xdr:nvSpPr>
        <xdr:cNvPr id="371" name="楕円 370"/>
        <xdr:cNvSpPr/>
      </xdr:nvSpPr>
      <xdr:spPr>
        <a:xfrm>
          <a:off x="7810500" y="96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148261</xdr:rowOff>
    </xdr:from>
    <xdr:ext cx="534377" cy="259045"/>
    <xdr:sp macro="" textlink="">
      <xdr:nvSpPr>
        <xdr:cNvPr id="372" name="テキスト ボックス 371"/>
        <xdr:cNvSpPr txBox="1"/>
      </xdr:nvSpPr>
      <xdr:spPr>
        <a:xfrm>
          <a:off x="7594111" y="97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145131</xdr:rowOff>
    </xdr:from>
    <xdr:to>
      <xdr:col>36</xdr:col>
      <xdr:colOff>165100</xdr:colOff>
      <xdr:row>57</xdr:row>
      <xdr:rowOff>75281</xdr:rowOff>
    </xdr:to>
    <xdr:sp macro="" textlink="">
      <xdr:nvSpPr>
        <xdr:cNvPr id="373" name="楕円 372"/>
        <xdr:cNvSpPr/>
      </xdr:nvSpPr>
      <xdr:spPr>
        <a:xfrm>
          <a:off x="6921500" y="97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66408</xdr:rowOff>
    </xdr:from>
    <xdr:ext cx="534377" cy="259045"/>
    <xdr:sp macro="" textlink="">
      <xdr:nvSpPr>
        <xdr:cNvPr id="374" name="テキスト ボックス 373"/>
        <xdr:cNvSpPr txBox="1"/>
      </xdr:nvSpPr>
      <xdr:spPr>
        <a:xfrm>
          <a:off x="6705111" y="983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46258</xdr:rowOff>
    </xdr:from>
    <xdr:to>
      <xdr:col>55</xdr:col>
      <xdr:colOff>0</xdr:colOff>
      <xdr:row>77</xdr:row>
      <xdr:rowOff>109579</xdr:rowOff>
    </xdr:to>
    <xdr:cxnSp macro="">
      <xdr:nvCxnSpPr>
        <xdr:cNvPr id="401" name="直線コネクタ 400"/>
        <xdr:cNvCxnSpPr/>
      </xdr:nvCxnSpPr>
      <xdr:spPr>
        <a:xfrm>
          <a:off x="9639300" y="13076458"/>
          <a:ext cx="838200" cy="23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46258</xdr:rowOff>
    </xdr:from>
    <xdr:to>
      <xdr:col>50</xdr:col>
      <xdr:colOff>114300</xdr:colOff>
      <xdr:row>77</xdr:row>
      <xdr:rowOff>101569</xdr:rowOff>
    </xdr:to>
    <xdr:cxnSp macro="">
      <xdr:nvCxnSpPr>
        <xdr:cNvPr id="404" name="直線コネクタ 403"/>
        <xdr:cNvCxnSpPr/>
      </xdr:nvCxnSpPr>
      <xdr:spPr>
        <a:xfrm flipV="1">
          <a:off x="8750300" y="13076458"/>
          <a:ext cx="889000" cy="2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70397</xdr:rowOff>
    </xdr:from>
    <xdr:to>
      <xdr:col>45</xdr:col>
      <xdr:colOff>177800</xdr:colOff>
      <xdr:row>77</xdr:row>
      <xdr:rowOff>101569</xdr:rowOff>
    </xdr:to>
    <xdr:cxnSp macro="">
      <xdr:nvCxnSpPr>
        <xdr:cNvPr id="407" name="直線コネクタ 406"/>
        <xdr:cNvCxnSpPr/>
      </xdr:nvCxnSpPr>
      <xdr:spPr>
        <a:xfrm>
          <a:off x="7861300" y="13100597"/>
          <a:ext cx="889000" cy="20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70397</xdr:rowOff>
    </xdr:from>
    <xdr:to>
      <xdr:col>41</xdr:col>
      <xdr:colOff>50800</xdr:colOff>
      <xdr:row>76</xdr:row>
      <xdr:rowOff>165906</xdr:rowOff>
    </xdr:to>
    <xdr:cxnSp macro="">
      <xdr:nvCxnSpPr>
        <xdr:cNvPr id="410" name="直線コネクタ 409"/>
        <xdr:cNvCxnSpPr/>
      </xdr:nvCxnSpPr>
      <xdr:spPr>
        <a:xfrm flipV="1">
          <a:off x="6972300" y="13100597"/>
          <a:ext cx="889000" cy="9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58779</xdr:rowOff>
    </xdr:from>
    <xdr:to>
      <xdr:col>55</xdr:col>
      <xdr:colOff>50800</xdr:colOff>
      <xdr:row>77</xdr:row>
      <xdr:rowOff>160379</xdr:rowOff>
    </xdr:to>
    <xdr:sp macro="" textlink="">
      <xdr:nvSpPr>
        <xdr:cNvPr id="420" name="楕円 419"/>
        <xdr:cNvSpPr/>
      </xdr:nvSpPr>
      <xdr:spPr>
        <a:xfrm>
          <a:off x="10426700" y="1326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37206</xdr:rowOff>
    </xdr:from>
    <xdr:ext cx="534377" cy="259045"/>
    <xdr:sp macro="" textlink="">
      <xdr:nvSpPr>
        <xdr:cNvPr id="421" name="普通建設事業費 （ うち新規整備　）該当値テキスト"/>
        <xdr:cNvSpPr txBox="1"/>
      </xdr:nvSpPr>
      <xdr:spPr>
        <a:xfrm>
          <a:off x="10528300" y="1323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166908</xdr:rowOff>
    </xdr:from>
    <xdr:to>
      <xdr:col>50</xdr:col>
      <xdr:colOff>165100</xdr:colOff>
      <xdr:row>76</xdr:row>
      <xdr:rowOff>97058</xdr:rowOff>
    </xdr:to>
    <xdr:sp macro="" textlink="">
      <xdr:nvSpPr>
        <xdr:cNvPr id="422" name="楕円 421"/>
        <xdr:cNvSpPr/>
      </xdr:nvSpPr>
      <xdr:spPr>
        <a:xfrm>
          <a:off x="9588500" y="1302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113585</xdr:rowOff>
    </xdr:from>
    <xdr:ext cx="534377" cy="259045"/>
    <xdr:sp macro="" textlink="">
      <xdr:nvSpPr>
        <xdr:cNvPr id="423" name="テキスト ボックス 422"/>
        <xdr:cNvSpPr txBox="1"/>
      </xdr:nvSpPr>
      <xdr:spPr>
        <a:xfrm>
          <a:off x="9372111" y="128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50769</xdr:rowOff>
    </xdr:from>
    <xdr:to>
      <xdr:col>46</xdr:col>
      <xdr:colOff>38100</xdr:colOff>
      <xdr:row>77</xdr:row>
      <xdr:rowOff>152369</xdr:rowOff>
    </xdr:to>
    <xdr:sp macro="" textlink="">
      <xdr:nvSpPr>
        <xdr:cNvPr id="424" name="楕円 423"/>
        <xdr:cNvSpPr/>
      </xdr:nvSpPr>
      <xdr:spPr>
        <a:xfrm>
          <a:off x="8699500" y="132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143496</xdr:rowOff>
    </xdr:from>
    <xdr:ext cx="534377" cy="259045"/>
    <xdr:sp macro="" textlink="">
      <xdr:nvSpPr>
        <xdr:cNvPr id="425" name="テキスト ボックス 424"/>
        <xdr:cNvSpPr txBox="1"/>
      </xdr:nvSpPr>
      <xdr:spPr>
        <a:xfrm>
          <a:off x="8483111" y="133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19597</xdr:rowOff>
    </xdr:from>
    <xdr:to>
      <xdr:col>41</xdr:col>
      <xdr:colOff>101600</xdr:colOff>
      <xdr:row>76</xdr:row>
      <xdr:rowOff>121197</xdr:rowOff>
    </xdr:to>
    <xdr:sp macro="" textlink="">
      <xdr:nvSpPr>
        <xdr:cNvPr id="426" name="楕円 425"/>
        <xdr:cNvSpPr/>
      </xdr:nvSpPr>
      <xdr:spPr>
        <a:xfrm>
          <a:off x="7810500" y="130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137724</xdr:rowOff>
    </xdr:from>
    <xdr:ext cx="534377" cy="259045"/>
    <xdr:sp macro="" textlink="">
      <xdr:nvSpPr>
        <xdr:cNvPr id="427" name="テキスト ボックス 426"/>
        <xdr:cNvSpPr txBox="1"/>
      </xdr:nvSpPr>
      <xdr:spPr>
        <a:xfrm>
          <a:off x="7594111" y="128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115106</xdr:rowOff>
    </xdr:from>
    <xdr:to>
      <xdr:col>36</xdr:col>
      <xdr:colOff>165100</xdr:colOff>
      <xdr:row>77</xdr:row>
      <xdr:rowOff>45256</xdr:rowOff>
    </xdr:to>
    <xdr:sp macro="" textlink="">
      <xdr:nvSpPr>
        <xdr:cNvPr id="428" name="楕円 427"/>
        <xdr:cNvSpPr/>
      </xdr:nvSpPr>
      <xdr:spPr>
        <a:xfrm>
          <a:off x="6921500" y="131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36383</xdr:rowOff>
    </xdr:from>
    <xdr:ext cx="534377" cy="259045"/>
    <xdr:sp macro="" textlink="">
      <xdr:nvSpPr>
        <xdr:cNvPr id="429" name="テキスト ボックス 428"/>
        <xdr:cNvSpPr txBox="1"/>
      </xdr:nvSpPr>
      <xdr:spPr>
        <a:xfrm>
          <a:off x="6705111" y="1323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110863</xdr:rowOff>
    </xdr:from>
    <xdr:to>
      <xdr:col>55</xdr:col>
      <xdr:colOff>0</xdr:colOff>
      <xdr:row>98</xdr:row>
      <xdr:rowOff>141670</xdr:rowOff>
    </xdr:to>
    <xdr:cxnSp macro="">
      <xdr:nvCxnSpPr>
        <xdr:cNvPr id="460" name="直線コネクタ 459"/>
        <xdr:cNvCxnSpPr/>
      </xdr:nvCxnSpPr>
      <xdr:spPr>
        <a:xfrm flipV="1">
          <a:off x="9639300" y="16912963"/>
          <a:ext cx="838200" cy="3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133680</xdr:rowOff>
    </xdr:from>
    <xdr:to>
      <xdr:col>50</xdr:col>
      <xdr:colOff>114300</xdr:colOff>
      <xdr:row>98</xdr:row>
      <xdr:rowOff>141670</xdr:rowOff>
    </xdr:to>
    <xdr:cxnSp macro="">
      <xdr:nvCxnSpPr>
        <xdr:cNvPr id="463" name="直線コネクタ 462"/>
        <xdr:cNvCxnSpPr/>
      </xdr:nvCxnSpPr>
      <xdr:spPr>
        <a:xfrm>
          <a:off x="8750300" y="16764330"/>
          <a:ext cx="889000" cy="17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121565</xdr:rowOff>
    </xdr:from>
    <xdr:to>
      <xdr:col>45</xdr:col>
      <xdr:colOff>177800</xdr:colOff>
      <xdr:row>97</xdr:row>
      <xdr:rowOff>133680</xdr:rowOff>
    </xdr:to>
    <xdr:cxnSp macro="">
      <xdr:nvCxnSpPr>
        <xdr:cNvPr id="466" name="直線コネクタ 465"/>
        <xdr:cNvCxnSpPr/>
      </xdr:nvCxnSpPr>
      <xdr:spPr>
        <a:xfrm>
          <a:off x="7861300" y="16752215"/>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121565</xdr:rowOff>
    </xdr:from>
    <xdr:to>
      <xdr:col>41</xdr:col>
      <xdr:colOff>50800</xdr:colOff>
      <xdr:row>98</xdr:row>
      <xdr:rowOff>104724</xdr:rowOff>
    </xdr:to>
    <xdr:cxnSp macro="">
      <xdr:nvCxnSpPr>
        <xdr:cNvPr id="469" name="直線コネクタ 468"/>
        <xdr:cNvCxnSpPr/>
      </xdr:nvCxnSpPr>
      <xdr:spPr>
        <a:xfrm flipV="1">
          <a:off x="6972300" y="16752215"/>
          <a:ext cx="889000" cy="1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60063</xdr:rowOff>
    </xdr:from>
    <xdr:to>
      <xdr:col>55</xdr:col>
      <xdr:colOff>50800</xdr:colOff>
      <xdr:row>98</xdr:row>
      <xdr:rowOff>161663</xdr:rowOff>
    </xdr:to>
    <xdr:sp macro="" textlink="">
      <xdr:nvSpPr>
        <xdr:cNvPr id="479" name="楕円 478"/>
        <xdr:cNvSpPr/>
      </xdr:nvSpPr>
      <xdr:spPr>
        <a:xfrm>
          <a:off x="10426700" y="1686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38490</xdr:rowOff>
    </xdr:from>
    <xdr:ext cx="534377" cy="259045"/>
    <xdr:sp macro="" textlink="">
      <xdr:nvSpPr>
        <xdr:cNvPr id="480" name="普通建設事業費 （ うち更新整備　）該当値テキスト"/>
        <xdr:cNvSpPr txBox="1"/>
      </xdr:nvSpPr>
      <xdr:spPr>
        <a:xfrm>
          <a:off x="10528300" y="1684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90870</xdr:rowOff>
    </xdr:from>
    <xdr:to>
      <xdr:col>50</xdr:col>
      <xdr:colOff>165100</xdr:colOff>
      <xdr:row>99</xdr:row>
      <xdr:rowOff>21020</xdr:rowOff>
    </xdr:to>
    <xdr:sp macro="" textlink="">
      <xdr:nvSpPr>
        <xdr:cNvPr id="481" name="楕円 480"/>
        <xdr:cNvSpPr/>
      </xdr:nvSpPr>
      <xdr:spPr>
        <a:xfrm>
          <a:off x="9588500" y="168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12147</xdr:rowOff>
    </xdr:from>
    <xdr:ext cx="534377" cy="259045"/>
    <xdr:sp macro="" textlink="">
      <xdr:nvSpPr>
        <xdr:cNvPr id="482" name="テキスト ボックス 481"/>
        <xdr:cNvSpPr txBox="1"/>
      </xdr:nvSpPr>
      <xdr:spPr>
        <a:xfrm>
          <a:off x="9372111" y="169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82880</xdr:rowOff>
    </xdr:from>
    <xdr:to>
      <xdr:col>46</xdr:col>
      <xdr:colOff>38100</xdr:colOff>
      <xdr:row>98</xdr:row>
      <xdr:rowOff>13030</xdr:rowOff>
    </xdr:to>
    <xdr:sp macro="" textlink="">
      <xdr:nvSpPr>
        <xdr:cNvPr id="483" name="楕円 482"/>
        <xdr:cNvSpPr/>
      </xdr:nvSpPr>
      <xdr:spPr>
        <a:xfrm>
          <a:off x="8699500" y="167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4157</xdr:rowOff>
    </xdr:from>
    <xdr:ext cx="534377" cy="259045"/>
    <xdr:sp macro="" textlink="">
      <xdr:nvSpPr>
        <xdr:cNvPr id="484" name="テキスト ボックス 483"/>
        <xdr:cNvSpPr txBox="1"/>
      </xdr:nvSpPr>
      <xdr:spPr>
        <a:xfrm>
          <a:off x="8483111" y="1680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70765</xdr:rowOff>
    </xdr:from>
    <xdr:to>
      <xdr:col>41</xdr:col>
      <xdr:colOff>101600</xdr:colOff>
      <xdr:row>98</xdr:row>
      <xdr:rowOff>915</xdr:rowOff>
    </xdr:to>
    <xdr:sp macro="" textlink="">
      <xdr:nvSpPr>
        <xdr:cNvPr id="485" name="楕円 484"/>
        <xdr:cNvSpPr/>
      </xdr:nvSpPr>
      <xdr:spPr>
        <a:xfrm>
          <a:off x="7810500" y="167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163492</xdr:rowOff>
    </xdr:from>
    <xdr:ext cx="534377" cy="259045"/>
    <xdr:sp macro="" textlink="">
      <xdr:nvSpPr>
        <xdr:cNvPr id="486" name="テキスト ボックス 485"/>
        <xdr:cNvSpPr txBox="1"/>
      </xdr:nvSpPr>
      <xdr:spPr>
        <a:xfrm>
          <a:off x="7594111" y="167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53924</xdr:rowOff>
    </xdr:from>
    <xdr:to>
      <xdr:col>36</xdr:col>
      <xdr:colOff>165100</xdr:colOff>
      <xdr:row>98</xdr:row>
      <xdr:rowOff>155524</xdr:rowOff>
    </xdr:to>
    <xdr:sp macro="" textlink="">
      <xdr:nvSpPr>
        <xdr:cNvPr id="487" name="楕円 486"/>
        <xdr:cNvSpPr/>
      </xdr:nvSpPr>
      <xdr:spPr>
        <a:xfrm>
          <a:off x="6921500" y="1685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146651</xdr:rowOff>
    </xdr:from>
    <xdr:ext cx="534377" cy="259045"/>
    <xdr:sp macro="" textlink="">
      <xdr:nvSpPr>
        <xdr:cNvPr id="488" name="テキスト ボックス 487"/>
        <xdr:cNvSpPr txBox="1"/>
      </xdr:nvSpPr>
      <xdr:spPr>
        <a:xfrm>
          <a:off x="6705111" y="1694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137211</xdr:rowOff>
    </xdr:from>
    <xdr:to>
      <xdr:col>85</xdr:col>
      <xdr:colOff>127000</xdr:colOff>
      <xdr:row>39</xdr:row>
      <xdr:rowOff>27216</xdr:rowOff>
    </xdr:to>
    <xdr:cxnSp macro="">
      <xdr:nvCxnSpPr>
        <xdr:cNvPr id="517" name="直線コネクタ 516"/>
        <xdr:cNvCxnSpPr/>
      </xdr:nvCxnSpPr>
      <xdr:spPr>
        <a:xfrm flipV="1">
          <a:off x="15481300" y="6652311"/>
          <a:ext cx="8382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27216</xdr:rowOff>
    </xdr:from>
    <xdr:to>
      <xdr:col>81</xdr:col>
      <xdr:colOff>50800</xdr:colOff>
      <xdr:row>39</xdr:row>
      <xdr:rowOff>39268</xdr:rowOff>
    </xdr:to>
    <xdr:cxnSp macro="">
      <xdr:nvCxnSpPr>
        <xdr:cNvPr id="520" name="直線コネクタ 519"/>
        <xdr:cNvCxnSpPr/>
      </xdr:nvCxnSpPr>
      <xdr:spPr>
        <a:xfrm flipV="1">
          <a:off x="14592300" y="6713766"/>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39268</xdr:rowOff>
    </xdr:from>
    <xdr:to>
      <xdr:col>76</xdr:col>
      <xdr:colOff>114300</xdr:colOff>
      <xdr:row>39</xdr:row>
      <xdr:rowOff>44424</xdr:rowOff>
    </xdr:to>
    <xdr:cxnSp macro="">
      <xdr:nvCxnSpPr>
        <xdr:cNvPr id="523" name="直線コネクタ 522"/>
        <xdr:cNvCxnSpPr/>
      </xdr:nvCxnSpPr>
      <xdr:spPr>
        <a:xfrm flipV="1">
          <a:off x="13703300" y="6725818"/>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142646</xdr:rowOff>
    </xdr:from>
    <xdr:to>
      <xdr:col>71</xdr:col>
      <xdr:colOff>177800</xdr:colOff>
      <xdr:row>39</xdr:row>
      <xdr:rowOff>44424</xdr:rowOff>
    </xdr:to>
    <xdr:cxnSp macro="">
      <xdr:nvCxnSpPr>
        <xdr:cNvPr id="526" name="直線コネクタ 525"/>
        <xdr:cNvCxnSpPr/>
      </xdr:nvCxnSpPr>
      <xdr:spPr>
        <a:xfrm>
          <a:off x="12814300" y="6657746"/>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86411</xdr:rowOff>
    </xdr:from>
    <xdr:to>
      <xdr:col>85</xdr:col>
      <xdr:colOff>177800</xdr:colOff>
      <xdr:row>39</xdr:row>
      <xdr:rowOff>16561</xdr:rowOff>
    </xdr:to>
    <xdr:sp macro="" textlink="">
      <xdr:nvSpPr>
        <xdr:cNvPr id="536" name="楕円 535"/>
        <xdr:cNvSpPr/>
      </xdr:nvSpPr>
      <xdr:spPr>
        <a:xfrm>
          <a:off x="16268700" y="66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27830</xdr:rowOff>
    </xdr:from>
    <xdr:ext cx="469744" cy="259045"/>
    <xdr:sp macro="" textlink="">
      <xdr:nvSpPr>
        <xdr:cNvPr id="537" name="災害復旧事業費該当値テキスト"/>
        <xdr:cNvSpPr txBox="1"/>
      </xdr:nvSpPr>
      <xdr:spPr>
        <a:xfrm>
          <a:off x="16370300" y="65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147866</xdr:rowOff>
    </xdr:from>
    <xdr:to>
      <xdr:col>81</xdr:col>
      <xdr:colOff>101600</xdr:colOff>
      <xdr:row>39</xdr:row>
      <xdr:rowOff>78016</xdr:rowOff>
    </xdr:to>
    <xdr:sp macro="" textlink="">
      <xdr:nvSpPr>
        <xdr:cNvPr id="538" name="楕円 537"/>
        <xdr:cNvSpPr/>
      </xdr:nvSpPr>
      <xdr:spPr>
        <a:xfrm>
          <a:off x="15430500" y="66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69143</xdr:rowOff>
    </xdr:from>
    <xdr:ext cx="469744" cy="259045"/>
    <xdr:sp macro="" textlink="">
      <xdr:nvSpPr>
        <xdr:cNvPr id="539" name="テキスト ボックス 538"/>
        <xdr:cNvSpPr txBox="1"/>
      </xdr:nvSpPr>
      <xdr:spPr>
        <a:xfrm>
          <a:off x="15246428" y="675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159918</xdr:rowOff>
    </xdr:from>
    <xdr:to>
      <xdr:col>76</xdr:col>
      <xdr:colOff>165100</xdr:colOff>
      <xdr:row>39</xdr:row>
      <xdr:rowOff>90068</xdr:rowOff>
    </xdr:to>
    <xdr:sp macro="" textlink="">
      <xdr:nvSpPr>
        <xdr:cNvPr id="540" name="楕円 539"/>
        <xdr:cNvSpPr/>
      </xdr:nvSpPr>
      <xdr:spPr>
        <a:xfrm>
          <a:off x="14541500" y="66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81195</xdr:rowOff>
    </xdr:from>
    <xdr:ext cx="378565" cy="259045"/>
    <xdr:sp macro="" textlink="">
      <xdr:nvSpPr>
        <xdr:cNvPr id="541" name="テキスト ボックス 540"/>
        <xdr:cNvSpPr txBox="1"/>
      </xdr:nvSpPr>
      <xdr:spPr>
        <a:xfrm>
          <a:off x="14403017" y="6767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165074</xdr:rowOff>
    </xdr:from>
    <xdr:to>
      <xdr:col>72</xdr:col>
      <xdr:colOff>38100</xdr:colOff>
      <xdr:row>39</xdr:row>
      <xdr:rowOff>95224</xdr:rowOff>
    </xdr:to>
    <xdr:sp macro="" textlink="">
      <xdr:nvSpPr>
        <xdr:cNvPr id="542" name="楕円 541"/>
        <xdr:cNvSpPr/>
      </xdr:nvSpPr>
      <xdr:spPr>
        <a:xfrm>
          <a:off x="13652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86351</xdr:rowOff>
    </xdr:from>
    <xdr:ext cx="249299" cy="259045"/>
    <xdr:sp macro="" textlink="">
      <xdr:nvSpPr>
        <xdr:cNvPr id="543" name="テキスト ボックス 542"/>
        <xdr:cNvSpPr txBox="1"/>
      </xdr:nvSpPr>
      <xdr:spPr>
        <a:xfrm>
          <a:off x="13578650"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91846</xdr:rowOff>
    </xdr:from>
    <xdr:to>
      <xdr:col>67</xdr:col>
      <xdr:colOff>101600</xdr:colOff>
      <xdr:row>39</xdr:row>
      <xdr:rowOff>21996</xdr:rowOff>
    </xdr:to>
    <xdr:sp macro="" textlink="">
      <xdr:nvSpPr>
        <xdr:cNvPr id="544" name="楕円 543"/>
        <xdr:cNvSpPr/>
      </xdr:nvSpPr>
      <xdr:spPr>
        <a:xfrm>
          <a:off x="12763500" y="66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13123</xdr:rowOff>
    </xdr:from>
    <xdr:ext cx="469744" cy="259045"/>
    <xdr:sp macro="" textlink="">
      <xdr:nvSpPr>
        <xdr:cNvPr id="545" name="テキスト ボックス 544"/>
        <xdr:cNvSpPr txBox="1"/>
      </xdr:nvSpPr>
      <xdr:spPr>
        <a:xfrm>
          <a:off x="12579428" y="669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155229</xdr:rowOff>
    </xdr:from>
    <xdr:to>
      <xdr:col>85</xdr:col>
      <xdr:colOff>127000</xdr:colOff>
      <xdr:row>77</xdr:row>
      <xdr:rowOff>157618</xdr:rowOff>
    </xdr:to>
    <xdr:cxnSp macro="">
      <xdr:nvCxnSpPr>
        <xdr:cNvPr id="631" name="直線コネクタ 630"/>
        <xdr:cNvCxnSpPr/>
      </xdr:nvCxnSpPr>
      <xdr:spPr>
        <a:xfrm flipV="1">
          <a:off x="15481300" y="13356879"/>
          <a:ext cx="8382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157618</xdr:rowOff>
    </xdr:from>
    <xdr:to>
      <xdr:col>81</xdr:col>
      <xdr:colOff>50800</xdr:colOff>
      <xdr:row>77</xdr:row>
      <xdr:rowOff>167056</xdr:rowOff>
    </xdr:to>
    <xdr:cxnSp macro="">
      <xdr:nvCxnSpPr>
        <xdr:cNvPr id="634" name="直線コネクタ 633"/>
        <xdr:cNvCxnSpPr/>
      </xdr:nvCxnSpPr>
      <xdr:spPr>
        <a:xfrm flipV="1">
          <a:off x="14592300" y="13359268"/>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167056</xdr:rowOff>
    </xdr:from>
    <xdr:to>
      <xdr:col>76</xdr:col>
      <xdr:colOff>114300</xdr:colOff>
      <xdr:row>78</xdr:row>
      <xdr:rowOff>4311</xdr:rowOff>
    </xdr:to>
    <xdr:cxnSp macro="">
      <xdr:nvCxnSpPr>
        <xdr:cNvPr id="637" name="直線コネクタ 636"/>
        <xdr:cNvCxnSpPr/>
      </xdr:nvCxnSpPr>
      <xdr:spPr>
        <a:xfrm flipV="1">
          <a:off x="13703300" y="13368706"/>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4311</xdr:rowOff>
    </xdr:from>
    <xdr:to>
      <xdr:col>71</xdr:col>
      <xdr:colOff>177800</xdr:colOff>
      <xdr:row>78</xdr:row>
      <xdr:rowOff>4766</xdr:rowOff>
    </xdr:to>
    <xdr:cxnSp macro="">
      <xdr:nvCxnSpPr>
        <xdr:cNvPr id="640" name="直線コネクタ 639"/>
        <xdr:cNvCxnSpPr/>
      </xdr:nvCxnSpPr>
      <xdr:spPr>
        <a:xfrm flipV="1">
          <a:off x="12814300" y="13377411"/>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104429</xdr:rowOff>
    </xdr:from>
    <xdr:to>
      <xdr:col>85</xdr:col>
      <xdr:colOff>177800</xdr:colOff>
      <xdr:row>78</xdr:row>
      <xdr:rowOff>34579</xdr:rowOff>
    </xdr:to>
    <xdr:sp macro="" textlink="">
      <xdr:nvSpPr>
        <xdr:cNvPr id="650" name="楕円 649"/>
        <xdr:cNvSpPr/>
      </xdr:nvSpPr>
      <xdr:spPr>
        <a:xfrm>
          <a:off x="16268700" y="1330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82856</xdr:rowOff>
    </xdr:from>
    <xdr:ext cx="534377" cy="259045"/>
    <xdr:sp macro="" textlink="">
      <xdr:nvSpPr>
        <xdr:cNvPr id="651" name="公債費該当値テキスト"/>
        <xdr:cNvSpPr txBox="1"/>
      </xdr:nvSpPr>
      <xdr:spPr>
        <a:xfrm>
          <a:off x="16370300" y="1328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106818</xdr:rowOff>
    </xdr:from>
    <xdr:to>
      <xdr:col>81</xdr:col>
      <xdr:colOff>101600</xdr:colOff>
      <xdr:row>78</xdr:row>
      <xdr:rowOff>36968</xdr:rowOff>
    </xdr:to>
    <xdr:sp macro="" textlink="">
      <xdr:nvSpPr>
        <xdr:cNvPr id="652" name="楕円 651"/>
        <xdr:cNvSpPr/>
      </xdr:nvSpPr>
      <xdr:spPr>
        <a:xfrm>
          <a:off x="15430500" y="1330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28095</xdr:rowOff>
    </xdr:from>
    <xdr:ext cx="534377" cy="259045"/>
    <xdr:sp macro="" textlink="">
      <xdr:nvSpPr>
        <xdr:cNvPr id="653" name="テキスト ボックス 652"/>
        <xdr:cNvSpPr txBox="1"/>
      </xdr:nvSpPr>
      <xdr:spPr>
        <a:xfrm>
          <a:off x="15214111" y="1340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116256</xdr:rowOff>
    </xdr:from>
    <xdr:to>
      <xdr:col>76</xdr:col>
      <xdr:colOff>165100</xdr:colOff>
      <xdr:row>78</xdr:row>
      <xdr:rowOff>46406</xdr:rowOff>
    </xdr:to>
    <xdr:sp macro="" textlink="">
      <xdr:nvSpPr>
        <xdr:cNvPr id="654" name="楕円 653"/>
        <xdr:cNvSpPr/>
      </xdr:nvSpPr>
      <xdr:spPr>
        <a:xfrm>
          <a:off x="14541500" y="1331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37533</xdr:rowOff>
    </xdr:from>
    <xdr:ext cx="534377" cy="259045"/>
    <xdr:sp macro="" textlink="">
      <xdr:nvSpPr>
        <xdr:cNvPr id="655" name="テキスト ボックス 654"/>
        <xdr:cNvSpPr txBox="1"/>
      </xdr:nvSpPr>
      <xdr:spPr>
        <a:xfrm>
          <a:off x="14325111" y="1341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124961</xdr:rowOff>
    </xdr:from>
    <xdr:to>
      <xdr:col>72</xdr:col>
      <xdr:colOff>38100</xdr:colOff>
      <xdr:row>78</xdr:row>
      <xdr:rowOff>55111</xdr:rowOff>
    </xdr:to>
    <xdr:sp macro="" textlink="">
      <xdr:nvSpPr>
        <xdr:cNvPr id="656" name="楕円 655"/>
        <xdr:cNvSpPr/>
      </xdr:nvSpPr>
      <xdr:spPr>
        <a:xfrm>
          <a:off x="13652500" y="13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46238</xdr:rowOff>
    </xdr:from>
    <xdr:ext cx="534377" cy="259045"/>
    <xdr:sp macro="" textlink="">
      <xdr:nvSpPr>
        <xdr:cNvPr id="657" name="テキスト ボックス 656"/>
        <xdr:cNvSpPr txBox="1"/>
      </xdr:nvSpPr>
      <xdr:spPr>
        <a:xfrm>
          <a:off x="13436111" y="1341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125416</xdr:rowOff>
    </xdr:from>
    <xdr:to>
      <xdr:col>67</xdr:col>
      <xdr:colOff>101600</xdr:colOff>
      <xdr:row>78</xdr:row>
      <xdr:rowOff>55566</xdr:rowOff>
    </xdr:to>
    <xdr:sp macro="" textlink="">
      <xdr:nvSpPr>
        <xdr:cNvPr id="658" name="楕円 657"/>
        <xdr:cNvSpPr/>
      </xdr:nvSpPr>
      <xdr:spPr>
        <a:xfrm>
          <a:off x="12763500" y="133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46693</xdr:rowOff>
    </xdr:from>
    <xdr:ext cx="534377" cy="259045"/>
    <xdr:sp macro="" textlink="">
      <xdr:nvSpPr>
        <xdr:cNvPr id="659" name="テキスト ボックス 658"/>
        <xdr:cNvSpPr txBox="1"/>
      </xdr:nvSpPr>
      <xdr:spPr>
        <a:xfrm>
          <a:off x="12547111" y="134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120994</xdr:rowOff>
    </xdr:from>
    <xdr:to>
      <xdr:col>85</xdr:col>
      <xdr:colOff>127000</xdr:colOff>
      <xdr:row>97</xdr:row>
      <xdr:rowOff>128201</xdr:rowOff>
    </xdr:to>
    <xdr:cxnSp macro="">
      <xdr:nvCxnSpPr>
        <xdr:cNvPr id="684" name="直線コネクタ 683"/>
        <xdr:cNvCxnSpPr/>
      </xdr:nvCxnSpPr>
      <xdr:spPr>
        <a:xfrm flipV="1">
          <a:off x="15481300" y="16751644"/>
          <a:ext cx="838200" cy="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128201</xdr:rowOff>
    </xdr:from>
    <xdr:to>
      <xdr:col>81</xdr:col>
      <xdr:colOff>50800</xdr:colOff>
      <xdr:row>97</xdr:row>
      <xdr:rowOff>170475</xdr:rowOff>
    </xdr:to>
    <xdr:cxnSp macro="">
      <xdr:nvCxnSpPr>
        <xdr:cNvPr id="687" name="直線コネクタ 686"/>
        <xdr:cNvCxnSpPr/>
      </xdr:nvCxnSpPr>
      <xdr:spPr>
        <a:xfrm flipV="1">
          <a:off x="14592300" y="16758851"/>
          <a:ext cx="889000" cy="4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140002</xdr:rowOff>
    </xdr:from>
    <xdr:to>
      <xdr:col>76</xdr:col>
      <xdr:colOff>114300</xdr:colOff>
      <xdr:row>97</xdr:row>
      <xdr:rowOff>170475</xdr:rowOff>
    </xdr:to>
    <xdr:cxnSp macro="">
      <xdr:nvCxnSpPr>
        <xdr:cNvPr id="690" name="直線コネクタ 689"/>
        <xdr:cNvCxnSpPr/>
      </xdr:nvCxnSpPr>
      <xdr:spPr>
        <a:xfrm>
          <a:off x="13703300" y="16770652"/>
          <a:ext cx="889000" cy="3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140002</xdr:rowOff>
    </xdr:from>
    <xdr:to>
      <xdr:col>71</xdr:col>
      <xdr:colOff>177800</xdr:colOff>
      <xdr:row>98</xdr:row>
      <xdr:rowOff>1631</xdr:rowOff>
    </xdr:to>
    <xdr:cxnSp macro="">
      <xdr:nvCxnSpPr>
        <xdr:cNvPr id="693" name="直線コネクタ 692"/>
        <xdr:cNvCxnSpPr/>
      </xdr:nvCxnSpPr>
      <xdr:spPr>
        <a:xfrm flipV="1">
          <a:off x="12814300" y="16770652"/>
          <a:ext cx="889000" cy="3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70194</xdr:rowOff>
    </xdr:from>
    <xdr:to>
      <xdr:col>85</xdr:col>
      <xdr:colOff>177800</xdr:colOff>
      <xdr:row>98</xdr:row>
      <xdr:rowOff>344</xdr:rowOff>
    </xdr:to>
    <xdr:sp macro="" textlink="">
      <xdr:nvSpPr>
        <xdr:cNvPr id="703" name="楕円 702"/>
        <xdr:cNvSpPr/>
      </xdr:nvSpPr>
      <xdr:spPr>
        <a:xfrm>
          <a:off x="16268700" y="167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1358</xdr:rowOff>
    </xdr:from>
    <xdr:ext cx="534377" cy="259045"/>
    <xdr:sp macro="" textlink="">
      <xdr:nvSpPr>
        <xdr:cNvPr id="704" name="積立金該当値テキスト"/>
        <xdr:cNvSpPr txBox="1"/>
      </xdr:nvSpPr>
      <xdr:spPr>
        <a:xfrm>
          <a:off x="16370300" y="166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77401</xdr:rowOff>
    </xdr:from>
    <xdr:to>
      <xdr:col>81</xdr:col>
      <xdr:colOff>101600</xdr:colOff>
      <xdr:row>98</xdr:row>
      <xdr:rowOff>7551</xdr:rowOff>
    </xdr:to>
    <xdr:sp macro="" textlink="">
      <xdr:nvSpPr>
        <xdr:cNvPr id="705" name="楕円 704"/>
        <xdr:cNvSpPr/>
      </xdr:nvSpPr>
      <xdr:spPr>
        <a:xfrm>
          <a:off x="15430500" y="167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170128</xdr:rowOff>
    </xdr:from>
    <xdr:ext cx="534377" cy="259045"/>
    <xdr:sp macro="" textlink="">
      <xdr:nvSpPr>
        <xdr:cNvPr id="706" name="テキスト ボックス 705"/>
        <xdr:cNvSpPr txBox="1"/>
      </xdr:nvSpPr>
      <xdr:spPr>
        <a:xfrm>
          <a:off x="15214111" y="1680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119675</xdr:rowOff>
    </xdr:from>
    <xdr:to>
      <xdr:col>76</xdr:col>
      <xdr:colOff>165100</xdr:colOff>
      <xdr:row>98</xdr:row>
      <xdr:rowOff>49825</xdr:rowOff>
    </xdr:to>
    <xdr:sp macro="" textlink="">
      <xdr:nvSpPr>
        <xdr:cNvPr id="707" name="楕円 706"/>
        <xdr:cNvSpPr/>
      </xdr:nvSpPr>
      <xdr:spPr>
        <a:xfrm>
          <a:off x="14541500" y="167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40952</xdr:rowOff>
    </xdr:from>
    <xdr:ext cx="469744" cy="259045"/>
    <xdr:sp macro="" textlink="">
      <xdr:nvSpPr>
        <xdr:cNvPr id="708" name="テキスト ボックス 707"/>
        <xdr:cNvSpPr txBox="1"/>
      </xdr:nvSpPr>
      <xdr:spPr>
        <a:xfrm>
          <a:off x="14357428" y="1684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89202</xdr:rowOff>
    </xdr:from>
    <xdr:to>
      <xdr:col>72</xdr:col>
      <xdr:colOff>38100</xdr:colOff>
      <xdr:row>98</xdr:row>
      <xdr:rowOff>19352</xdr:rowOff>
    </xdr:to>
    <xdr:sp macro="" textlink="">
      <xdr:nvSpPr>
        <xdr:cNvPr id="709" name="楕円 708"/>
        <xdr:cNvSpPr/>
      </xdr:nvSpPr>
      <xdr:spPr>
        <a:xfrm>
          <a:off x="13652500" y="167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10479</xdr:rowOff>
    </xdr:from>
    <xdr:ext cx="469744" cy="259045"/>
    <xdr:sp macro="" textlink="">
      <xdr:nvSpPr>
        <xdr:cNvPr id="710" name="テキスト ボックス 709"/>
        <xdr:cNvSpPr txBox="1"/>
      </xdr:nvSpPr>
      <xdr:spPr>
        <a:xfrm>
          <a:off x="13468428" y="16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122281</xdr:rowOff>
    </xdr:from>
    <xdr:to>
      <xdr:col>67</xdr:col>
      <xdr:colOff>101600</xdr:colOff>
      <xdr:row>98</xdr:row>
      <xdr:rowOff>52431</xdr:rowOff>
    </xdr:to>
    <xdr:sp macro="" textlink="">
      <xdr:nvSpPr>
        <xdr:cNvPr id="711" name="楕円 710"/>
        <xdr:cNvSpPr/>
      </xdr:nvSpPr>
      <xdr:spPr>
        <a:xfrm>
          <a:off x="12763500" y="1675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43558</xdr:rowOff>
    </xdr:from>
    <xdr:ext cx="469744" cy="259045"/>
    <xdr:sp macro="" textlink="">
      <xdr:nvSpPr>
        <xdr:cNvPr id="712" name="テキスト ボックス 711"/>
        <xdr:cNvSpPr txBox="1"/>
      </xdr:nvSpPr>
      <xdr:spPr>
        <a:xfrm>
          <a:off x="12579428" y="168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39345</xdr:rowOff>
    </xdr:from>
    <xdr:to>
      <xdr:col>116</xdr:col>
      <xdr:colOff>63500</xdr:colOff>
      <xdr:row>39</xdr:row>
      <xdr:rowOff>44450</xdr:rowOff>
    </xdr:to>
    <xdr:cxnSp macro="">
      <xdr:nvCxnSpPr>
        <xdr:cNvPr id="741" name="直線コネクタ 740"/>
        <xdr:cNvCxnSpPr/>
      </xdr:nvCxnSpPr>
      <xdr:spPr>
        <a:xfrm>
          <a:off x="21323300" y="6725895"/>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39345</xdr:rowOff>
    </xdr:from>
    <xdr:to>
      <xdr:col>111</xdr:col>
      <xdr:colOff>177800</xdr:colOff>
      <xdr:row>39</xdr:row>
      <xdr:rowOff>44450</xdr:rowOff>
    </xdr:to>
    <xdr:cxnSp macro="">
      <xdr:nvCxnSpPr>
        <xdr:cNvPr id="744" name="直線コネクタ 743"/>
        <xdr:cNvCxnSpPr/>
      </xdr:nvCxnSpPr>
      <xdr:spPr>
        <a:xfrm flipV="1">
          <a:off x="20434300" y="6725895"/>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43155</xdr:rowOff>
    </xdr:from>
    <xdr:to>
      <xdr:col>107</xdr:col>
      <xdr:colOff>50800</xdr:colOff>
      <xdr:row>39</xdr:row>
      <xdr:rowOff>44450</xdr:rowOff>
    </xdr:to>
    <xdr:cxnSp macro="">
      <xdr:nvCxnSpPr>
        <xdr:cNvPr id="747" name="直線コネクタ 746"/>
        <xdr:cNvCxnSpPr/>
      </xdr:nvCxnSpPr>
      <xdr:spPr>
        <a:xfrm>
          <a:off x="19545300" y="672970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88646</xdr:rowOff>
    </xdr:from>
    <xdr:to>
      <xdr:col>102</xdr:col>
      <xdr:colOff>114300</xdr:colOff>
      <xdr:row>39</xdr:row>
      <xdr:rowOff>43155</xdr:rowOff>
    </xdr:to>
    <xdr:cxnSp macro="">
      <xdr:nvCxnSpPr>
        <xdr:cNvPr id="750" name="直線コネクタ 749"/>
        <xdr:cNvCxnSpPr/>
      </xdr:nvCxnSpPr>
      <xdr:spPr>
        <a:xfrm>
          <a:off x="18656300" y="6603746"/>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54" name="テキスト ボックス 753"/>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159995</xdr:rowOff>
    </xdr:from>
    <xdr:to>
      <xdr:col>112</xdr:col>
      <xdr:colOff>38100</xdr:colOff>
      <xdr:row>39</xdr:row>
      <xdr:rowOff>90145</xdr:rowOff>
    </xdr:to>
    <xdr:sp macro="" textlink="">
      <xdr:nvSpPr>
        <xdr:cNvPr id="762" name="楕円 761"/>
        <xdr:cNvSpPr/>
      </xdr:nvSpPr>
      <xdr:spPr>
        <a:xfrm>
          <a:off x="212725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81272</xdr:rowOff>
    </xdr:from>
    <xdr:ext cx="378565" cy="259045"/>
    <xdr:sp macro="" textlink="">
      <xdr:nvSpPr>
        <xdr:cNvPr id="763" name="テキスト ボックス 762"/>
        <xdr:cNvSpPr txBox="1"/>
      </xdr:nvSpPr>
      <xdr:spPr>
        <a:xfrm>
          <a:off x="21134017" y="6767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163805</xdr:rowOff>
    </xdr:from>
    <xdr:to>
      <xdr:col>102</xdr:col>
      <xdr:colOff>165100</xdr:colOff>
      <xdr:row>39</xdr:row>
      <xdr:rowOff>93955</xdr:rowOff>
    </xdr:to>
    <xdr:sp macro="" textlink="">
      <xdr:nvSpPr>
        <xdr:cNvPr id="766" name="楕円 765"/>
        <xdr:cNvSpPr/>
      </xdr:nvSpPr>
      <xdr:spPr>
        <a:xfrm>
          <a:off x="19494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85082</xdr:rowOff>
    </xdr:from>
    <xdr:ext cx="313932" cy="259045"/>
    <xdr:sp macro="" textlink="">
      <xdr:nvSpPr>
        <xdr:cNvPr id="767" name="テキスト ボックス 766"/>
        <xdr:cNvSpPr txBox="1"/>
      </xdr:nvSpPr>
      <xdr:spPr>
        <a:xfrm>
          <a:off x="19388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37846</xdr:rowOff>
    </xdr:from>
    <xdr:to>
      <xdr:col>98</xdr:col>
      <xdr:colOff>38100</xdr:colOff>
      <xdr:row>38</xdr:row>
      <xdr:rowOff>139446</xdr:rowOff>
    </xdr:to>
    <xdr:sp macro="" textlink="">
      <xdr:nvSpPr>
        <xdr:cNvPr id="768" name="楕円 767"/>
        <xdr:cNvSpPr/>
      </xdr:nvSpPr>
      <xdr:spPr>
        <a:xfrm>
          <a:off x="186055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155973</xdr:rowOff>
    </xdr:from>
    <xdr:ext cx="469744" cy="259045"/>
    <xdr:sp macro="" textlink="">
      <xdr:nvSpPr>
        <xdr:cNvPr id="769" name="テキスト ボックス 768"/>
        <xdr:cNvSpPr txBox="1"/>
      </xdr:nvSpPr>
      <xdr:spPr>
        <a:xfrm>
          <a:off x="18421428" y="632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61244</xdr:rowOff>
    </xdr:from>
    <xdr:to>
      <xdr:col>116</xdr:col>
      <xdr:colOff>63500</xdr:colOff>
      <xdr:row>57</xdr:row>
      <xdr:rowOff>68125</xdr:rowOff>
    </xdr:to>
    <xdr:cxnSp macro="">
      <xdr:nvCxnSpPr>
        <xdr:cNvPr id="796" name="直線コネクタ 795"/>
        <xdr:cNvCxnSpPr/>
      </xdr:nvCxnSpPr>
      <xdr:spPr>
        <a:xfrm flipV="1">
          <a:off x="21323300" y="9833894"/>
          <a:ext cx="8382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68125</xdr:rowOff>
    </xdr:from>
    <xdr:to>
      <xdr:col>111</xdr:col>
      <xdr:colOff>177800</xdr:colOff>
      <xdr:row>57</xdr:row>
      <xdr:rowOff>73475</xdr:rowOff>
    </xdr:to>
    <xdr:cxnSp macro="">
      <xdr:nvCxnSpPr>
        <xdr:cNvPr id="799" name="直線コネクタ 798"/>
        <xdr:cNvCxnSpPr/>
      </xdr:nvCxnSpPr>
      <xdr:spPr>
        <a:xfrm flipV="1">
          <a:off x="20434300" y="9840775"/>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73475</xdr:rowOff>
    </xdr:from>
    <xdr:to>
      <xdr:col>107</xdr:col>
      <xdr:colOff>50800</xdr:colOff>
      <xdr:row>57</xdr:row>
      <xdr:rowOff>78458</xdr:rowOff>
    </xdr:to>
    <xdr:cxnSp macro="">
      <xdr:nvCxnSpPr>
        <xdr:cNvPr id="802" name="直線コネクタ 801"/>
        <xdr:cNvCxnSpPr/>
      </xdr:nvCxnSpPr>
      <xdr:spPr>
        <a:xfrm flipV="1">
          <a:off x="19545300" y="9846125"/>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78458</xdr:rowOff>
    </xdr:from>
    <xdr:to>
      <xdr:col>102</xdr:col>
      <xdr:colOff>114300</xdr:colOff>
      <xdr:row>57</xdr:row>
      <xdr:rowOff>82847</xdr:rowOff>
    </xdr:to>
    <xdr:cxnSp macro="">
      <xdr:nvCxnSpPr>
        <xdr:cNvPr id="805" name="直線コネクタ 804"/>
        <xdr:cNvCxnSpPr/>
      </xdr:nvCxnSpPr>
      <xdr:spPr>
        <a:xfrm flipV="1">
          <a:off x="18656300" y="9851108"/>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10444</xdr:rowOff>
    </xdr:from>
    <xdr:to>
      <xdr:col>116</xdr:col>
      <xdr:colOff>114300</xdr:colOff>
      <xdr:row>57</xdr:row>
      <xdr:rowOff>112044</xdr:rowOff>
    </xdr:to>
    <xdr:sp macro="" textlink="">
      <xdr:nvSpPr>
        <xdr:cNvPr id="815" name="楕円 814"/>
        <xdr:cNvSpPr/>
      </xdr:nvSpPr>
      <xdr:spPr>
        <a:xfrm>
          <a:off x="22110700" y="9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33321</xdr:rowOff>
    </xdr:from>
    <xdr:ext cx="534377" cy="259045"/>
    <xdr:sp macro="" textlink="">
      <xdr:nvSpPr>
        <xdr:cNvPr id="816" name="貸付金該当値テキスト"/>
        <xdr:cNvSpPr txBox="1"/>
      </xdr:nvSpPr>
      <xdr:spPr>
        <a:xfrm>
          <a:off x="22212300" y="963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17325</xdr:rowOff>
    </xdr:from>
    <xdr:to>
      <xdr:col>112</xdr:col>
      <xdr:colOff>38100</xdr:colOff>
      <xdr:row>57</xdr:row>
      <xdr:rowOff>118925</xdr:rowOff>
    </xdr:to>
    <xdr:sp macro="" textlink="">
      <xdr:nvSpPr>
        <xdr:cNvPr id="817" name="楕円 816"/>
        <xdr:cNvSpPr/>
      </xdr:nvSpPr>
      <xdr:spPr>
        <a:xfrm>
          <a:off x="21272500" y="97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135452</xdr:rowOff>
    </xdr:from>
    <xdr:ext cx="534377" cy="259045"/>
    <xdr:sp macro="" textlink="">
      <xdr:nvSpPr>
        <xdr:cNvPr id="818" name="テキスト ボックス 817"/>
        <xdr:cNvSpPr txBox="1"/>
      </xdr:nvSpPr>
      <xdr:spPr>
        <a:xfrm>
          <a:off x="21056111" y="956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22675</xdr:rowOff>
    </xdr:from>
    <xdr:to>
      <xdr:col>107</xdr:col>
      <xdr:colOff>101600</xdr:colOff>
      <xdr:row>57</xdr:row>
      <xdr:rowOff>124275</xdr:rowOff>
    </xdr:to>
    <xdr:sp macro="" textlink="">
      <xdr:nvSpPr>
        <xdr:cNvPr id="819" name="楕円 818"/>
        <xdr:cNvSpPr/>
      </xdr:nvSpPr>
      <xdr:spPr>
        <a:xfrm>
          <a:off x="20383500" y="97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140802</xdr:rowOff>
    </xdr:from>
    <xdr:ext cx="534377" cy="259045"/>
    <xdr:sp macro="" textlink="">
      <xdr:nvSpPr>
        <xdr:cNvPr id="820" name="テキスト ボックス 819"/>
        <xdr:cNvSpPr txBox="1"/>
      </xdr:nvSpPr>
      <xdr:spPr>
        <a:xfrm>
          <a:off x="20167111" y="95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27658</xdr:rowOff>
    </xdr:from>
    <xdr:to>
      <xdr:col>102</xdr:col>
      <xdr:colOff>165100</xdr:colOff>
      <xdr:row>57</xdr:row>
      <xdr:rowOff>129258</xdr:rowOff>
    </xdr:to>
    <xdr:sp macro="" textlink="">
      <xdr:nvSpPr>
        <xdr:cNvPr id="821" name="楕円 820"/>
        <xdr:cNvSpPr/>
      </xdr:nvSpPr>
      <xdr:spPr>
        <a:xfrm>
          <a:off x="19494500" y="980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145785</xdr:rowOff>
    </xdr:from>
    <xdr:ext cx="534377" cy="259045"/>
    <xdr:sp macro="" textlink="">
      <xdr:nvSpPr>
        <xdr:cNvPr id="822" name="テキスト ボックス 821"/>
        <xdr:cNvSpPr txBox="1"/>
      </xdr:nvSpPr>
      <xdr:spPr>
        <a:xfrm>
          <a:off x="19278111" y="95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32047</xdr:rowOff>
    </xdr:from>
    <xdr:to>
      <xdr:col>98</xdr:col>
      <xdr:colOff>38100</xdr:colOff>
      <xdr:row>57</xdr:row>
      <xdr:rowOff>133647</xdr:rowOff>
    </xdr:to>
    <xdr:sp macro="" textlink="">
      <xdr:nvSpPr>
        <xdr:cNvPr id="823" name="楕円 822"/>
        <xdr:cNvSpPr/>
      </xdr:nvSpPr>
      <xdr:spPr>
        <a:xfrm>
          <a:off x="18605500" y="98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150174</xdr:rowOff>
    </xdr:from>
    <xdr:ext cx="469744" cy="259045"/>
    <xdr:sp macro="" textlink="">
      <xdr:nvSpPr>
        <xdr:cNvPr id="824" name="テキスト ボックス 823"/>
        <xdr:cNvSpPr txBox="1"/>
      </xdr:nvSpPr>
      <xdr:spPr>
        <a:xfrm>
          <a:off x="18421428" y="957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120351</xdr:rowOff>
    </xdr:from>
    <xdr:to>
      <xdr:col>116</xdr:col>
      <xdr:colOff>63500</xdr:colOff>
      <xdr:row>75</xdr:row>
      <xdr:rowOff>121118</xdr:rowOff>
    </xdr:to>
    <xdr:cxnSp macro="">
      <xdr:nvCxnSpPr>
        <xdr:cNvPr id="856" name="直線コネクタ 855"/>
        <xdr:cNvCxnSpPr/>
      </xdr:nvCxnSpPr>
      <xdr:spPr>
        <a:xfrm flipV="1">
          <a:off x="21323300" y="12979101"/>
          <a:ext cx="8382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67920</xdr:rowOff>
    </xdr:from>
    <xdr:to>
      <xdr:col>111</xdr:col>
      <xdr:colOff>177800</xdr:colOff>
      <xdr:row>75</xdr:row>
      <xdr:rowOff>121118</xdr:rowOff>
    </xdr:to>
    <xdr:cxnSp macro="">
      <xdr:nvCxnSpPr>
        <xdr:cNvPr id="859" name="直線コネクタ 858"/>
        <xdr:cNvCxnSpPr/>
      </xdr:nvCxnSpPr>
      <xdr:spPr>
        <a:xfrm>
          <a:off x="20434300" y="12926670"/>
          <a:ext cx="889000" cy="5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45354</xdr:rowOff>
    </xdr:from>
    <xdr:to>
      <xdr:col>107</xdr:col>
      <xdr:colOff>50800</xdr:colOff>
      <xdr:row>75</xdr:row>
      <xdr:rowOff>67920</xdr:rowOff>
    </xdr:to>
    <xdr:cxnSp macro="">
      <xdr:nvCxnSpPr>
        <xdr:cNvPr id="862" name="直線コネクタ 861"/>
        <xdr:cNvCxnSpPr/>
      </xdr:nvCxnSpPr>
      <xdr:spPr>
        <a:xfrm>
          <a:off x="19545300" y="12904104"/>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45354</xdr:rowOff>
    </xdr:from>
    <xdr:to>
      <xdr:col>102</xdr:col>
      <xdr:colOff>114300</xdr:colOff>
      <xdr:row>76</xdr:row>
      <xdr:rowOff>18951</xdr:rowOff>
    </xdr:to>
    <xdr:cxnSp macro="">
      <xdr:nvCxnSpPr>
        <xdr:cNvPr id="865" name="直線コネクタ 864"/>
        <xdr:cNvCxnSpPr/>
      </xdr:nvCxnSpPr>
      <xdr:spPr>
        <a:xfrm flipV="1">
          <a:off x="18656300" y="12904104"/>
          <a:ext cx="889000" cy="1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69551</xdr:rowOff>
    </xdr:from>
    <xdr:to>
      <xdr:col>116</xdr:col>
      <xdr:colOff>114300</xdr:colOff>
      <xdr:row>75</xdr:row>
      <xdr:rowOff>171151</xdr:rowOff>
    </xdr:to>
    <xdr:sp macro="" textlink="">
      <xdr:nvSpPr>
        <xdr:cNvPr id="875" name="楕円 874"/>
        <xdr:cNvSpPr/>
      </xdr:nvSpPr>
      <xdr:spPr>
        <a:xfrm>
          <a:off x="22110700" y="129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47978</xdr:rowOff>
    </xdr:from>
    <xdr:ext cx="534377" cy="259045"/>
    <xdr:sp macro="" textlink="">
      <xdr:nvSpPr>
        <xdr:cNvPr id="876" name="繰出金該当値テキスト"/>
        <xdr:cNvSpPr txBox="1"/>
      </xdr:nvSpPr>
      <xdr:spPr>
        <a:xfrm>
          <a:off x="22212300" y="129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70318</xdr:rowOff>
    </xdr:from>
    <xdr:to>
      <xdr:col>112</xdr:col>
      <xdr:colOff>38100</xdr:colOff>
      <xdr:row>76</xdr:row>
      <xdr:rowOff>468</xdr:rowOff>
    </xdr:to>
    <xdr:sp macro="" textlink="">
      <xdr:nvSpPr>
        <xdr:cNvPr id="877" name="楕円 876"/>
        <xdr:cNvSpPr/>
      </xdr:nvSpPr>
      <xdr:spPr>
        <a:xfrm>
          <a:off x="21272500" y="129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163045</xdr:rowOff>
    </xdr:from>
    <xdr:ext cx="534377" cy="259045"/>
    <xdr:sp macro="" textlink="">
      <xdr:nvSpPr>
        <xdr:cNvPr id="878" name="テキスト ボックス 877"/>
        <xdr:cNvSpPr txBox="1"/>
      </xdr:nvSpPr>
      <xdr:spPr>
        <a:xfrm>
          <a:off x="21056111" y="1302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17120</xdr:rowOff>
    </xdr:from>
    <xdr:to>
      <xdr:col>107</xdr:col>
      <xdr:colOff>101600</xdr:colOff>
      <xdr:row>75</xdr:row>
      <xdr:rowOff>118720</xdr:rowOff>
    </xdr:to>
    <xdr:sp macro="" textlink="">
      <xdr:nvSpPr>
        <xdr:cNvPr id="879" name="楕円 878"/>
        <xdr:cNvSpPr/>
      </xdr:nvSpPr>
      <xdr:spPr>
        <a:xfrm>
          <a:off x="20383500" y="128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109847</xdr:rowOff>
    </xdr:from>
    <xdr:ext cx="534377" cy="259045"/>
    <xdr:sp macro="" textlink="">
      <xdr:nvSpPr>
        <xdr:cNvPr id="880" name="テキスト ボックス 879"/>
        <xdr:cNvSpPr txBox="1"/>
      </xdr:nvSpPr>
      <xdr:spPr>
        <a:xfrm>
          <a:off x="20167111" y="129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166004</xdr:rowOff>
    </xdr:from>
    <xdr:to>
      <xdr:col>102</xdr:col>
      <xdr:colOff>165100</xdr:colOff>
      <xdr:row>75</xdr:row>
      <xdr:rowOff>96154</xdr:rowOff>
    </xdr:to>
    <xdr:sp macro="" textlink="">
      <xdr:nvSpPr>
        <xdr:cNvPr id="881" name="楕円 880"/>
        <xdr:cNvSpPr/>
      </xdr:nvSpPr>
      <xdr:spPr>
        <a:xfrm>
          <a:off x="19494500" y="128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112681</xdr:rowOff>
    </xdr:from>
    <xdr:ext cx="534377" cy="259045"/>
    <xdr:sp macro="" textlink="">
      <xdr:nvSpPr>
        <xdr:cNvPr id="882" name="テキスト ボックス 881"/>
        <xdr:cNvSpPr txBox="1"/>
      </xdr:nvSpPr>
      <xdr:spPr>
        <a:xfrm>
          <a:off x="19278111" y="126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139600</xdr:rowOff>
    </xdr:from>
    <xdr:to>
      <xdr:col>98</xdr:col>
      <xdr:colOff>38100</xdr:colOff>
      <xdr:row>76</xdr:row>
      <xdr:rowOff>69751</xdr:rowOff>
    </xdr:to>
    <xdr:sp macro="" textlink="">
      <xdr:nvSpPr>
        <xdr:cNvPr id="883" name="楕円 882"/>
        <xdr:cNvSpPr/>
      </xdr:nvSpPr>
      <xdr:spPr>
        <a:xfrm>
          <a:off x="18605500" y="129983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60878</xdr:rowOff>
    </xdr:from>
    <xdr:ext cx="534377" cy="259045"/>
    <xdr:sp macro="" textlink="">
      <xdr:nvSpPr>
        <xdr:cNvPr id="884" name="テキスト ボックス 883"/>
        <xdr:cNvSpPr txBox="1"/>
      </xdr:nvSpPr>
      <xdr:spPr>
        <a:xfrm>
          <a:off x="18389111" y="1309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572,085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補助費等では、住民一人当たり</a:t>
          </a:r>
          <a:r>
            <a:rPr kumimoji="1" lang="en-US" altLang="ja-JP" sz="1300">
              <a:latin typeface="ＭＳ Ｐゴシック" panose="020B0600070205080204" pitchFamily="50" charset="-128"/>
              <a:ea typeface="ＭＳ Ｐゴシック" panose="020B0600070205080204" pitchFamily="50" charset="-128"/>
            </a:rPr>
            <a:t>103,523</a:t>
          </a:r>
          <a:r>
            <a:rPr kumimoji="1" lang="ja-JP" altLang="en-US" sz="1300">
              <a:latin typeface="ＭＳ Ｐゴシック" panose="020B0600070205080204" pitchFamily="50" charset="-128"/>
              <a:ea typeface="ＭＳ Ｐゴシック" panose="020B0600070205080204" pitchFamily="50" charset="-128"/>
            </a:rPr>
            <a:t>円となっており、前年度よりも増加し類似団体平均を上回っている。これは病院や下水道などの公営企業会計に対する負担金・補助金が大きいことが要因である。</a:t>
          </a:r>
        </a:p>
        <a:p>
          <a:r>
            <a:rPr kumimoji="1" lang="ja-JP" altLang="en-US" sz="1300">
              <a:latin typeface="ＭＳ Ｐゴシック" panose="020B0600070205080204" pitchFamily="50" charset="-128"/>
              <a:ea typeface="ＭＳ Ｐゴシック" panose="020B0600070205080204" pitchFamily="50" charset="-128"/>
            </a:rPr>
            <a:t>　普通建設事業費では、住民一人当たり</a:t>
          </a:r>
          <a:r>
            <a:rPr kumimoji="1" lang="en-US" altLang="ja-JP" sz="1300">
              <a:latin typeface="ＭＳ Ｐゴシック" panose="020B0600070205080204" pitchFamily="50" charset="-128"/>
              <a:ea typeface="ＭＳ Ｐゴシック" panose="020B0600070205080204" pitchFamily="50" charset="-128"/>
            </a:rPr>
            <a:t>51,726</a:t>
          </a:r>
          <a:r>
            <a:rPr kumimoji="1" lang="ja-JP" altLang="en-US" sz="1300">
              <a:latin typeface="ＭＳ Ｐゴシック" panose="020B0600070205080204" pitchFamily="50" charset="-128"/>
              <a:ea typeface="ＭＳ Ｐゴシック" panose="020B0600070205080204" pitchFamily="50" charset="-128"/>
            </a:rPr>
            <a:t>円となっており、前年度よりも減少し類似団体平均を下回っている。これは複合観光施設の本体工事が前年度に終了したことに伴い、新規整備が減少したことが要因として挙げられる。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　災害復旧事業費では、住民一人当たり</a:t>
          </a:r>
          <a:r>
            <a:rPr kumimoji="1" lang="en-US" altLang="ja-JP" sz="1300">
              <a:latin typeface="ＭＳ Ｐゴシック" panose="020B0600070205080204" pitchFamily="50" charset="-128"/>
              <a:ea typeface="ＭＳ Ｐゴシック" panose="020B0600070205080204" pitchFamily="50" charset="-128"/>
            </a:rPr>
            <a:t>6,196</a:t>
          </a:r>
          <a:r>
            <a:rPr kumimoji="1" lang="ja-JP" altLang="en-US" sz="1300">
              <a:latin typeface="ＭＳ Ｐゴシック" panose="020B0600070205080204" pitchFamily="50" charset="-128"/>
              <a:ea typeface="ＭＳ Ｐゴシック" panose="020B0600070205080204" pitchFamily="50" charset="-128"/>
            </a:rPr>
            <a:t>円となっており、前年度よりも大きく増加した。これは平成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月に発生した豪雨災害への復旧に要したものである。</a:t>
          </a:r>
        </a:p>
        <a:p>
          <a:r>
            <a:rPr kumimoji="1" lang="ja-JP" altLang="en-US" sz="1300">
              <a:latin typeface="ＭＳ Ｐゴシック" panose="020B0600070205080204" pitchFamily="50" charset="-128"/>
              <a:ea typeface="ＭＳ Ｐゴシック" panose="020B0600070205080204" pitchFamily="50" charset="-128"/>
            </a:rPr>
            <a:t>　人件費では、住民一人当たり</a:t>
          </a:r>
          <a:r>
            <a:rPr kumimoji="1" lang="en-US" altLang="ja-JP" sz="1300">
              <a:latin typeface="ＭＳ Ｐゴシック" panose="020B0600070205080204" pitchFamily="50" charset="-128"/>
              <a:ea typeface="ＭＳ Ｐゴシック" panose="020B0600070205080204" pitchFamily="50" charset="-128"/>
            </a:rPr>
            <a:t>94,462</a:t>
          </a:r>
          <a:r>
            <a:rPr kumimoji="1" lang="ja-JP" altLang="en-US" sz="1300">
              <a:latin typeface="ＭＳ Ｐゴシック" panose="020B0600070205080204" pitchFamily="50" charset="-128"/>
              <a:ea typeface="ＭＳ Ｐゴシック" panose="020B0600070205080204" pitchFamily="50" charset="-128"/>
            </a:rPr>
            <a:t>円となっており、前年度よりも減少した。これは前年度に累積赤字解消のため退職手当組合負担金が一時的に増加したものが減少したもので、今後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年ほどは減少し続ける見込みである。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27,626
27,587
241.09
16,171,195
15,804,413
338,687
10,312,302
15,194,730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22352</xdr:rowOff>
    </xdr:from>
    <xdr:to>
      <xdr:col>24</xdr:col>
      <xdr:colOff>63500</xdr:colOff>
      <xdr:row>34</xdr:row>
      <xdr:rowOff>65215</xdr:rowOff>
    </xdr:to>
    <xdr:cxnSp macro="">
      <xdr:nvCxnSpPr>
        <xdr:cNvPr id="61" name="直線コネクタ 60"/>
        <xdr:cNvCxnSpPr/>
      </xdr:nvCxnSpPr>
      <xdr:spPr>
        <a:xfrm>
          <a:off x="3797300" y="5851652"/>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159512</xdr:rowOff>
    </xdr:from>
    <xdr:to>
      <xdr:col>19</xdr:col>
      <xdr:colOff>177800</xdr:colOff>
      <xdr:row>34</xdr:row>
      <xdr:rowOff>22352</xdr:rowOff>
    </xdr:to>
    <xdr:cxnSp macro="">
      <xdr:nvCxnSpPr>
        <xdr:cNvPr id="64" name="直線コネクタ 63"/>
        <xdr:cNvCxnSpPr/>
      </xdr:nvCxnSpPr>
      <xdr:spPr>
        <a:xfrm>
          <a:off x="2908300" y="581736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29782</xdr:rowOff>
    </xdr:from>
    <xdr:to>
      <xdr:col>15</xdr:col>
      <xdr:colOff>50800</xdr:colOff>
      <xdr:row>33</xdr:row>
      <xdr:rowOff>159512</xdr:rowOff>
    </xdr:to>
    <xdr:cxnSp macro="">
      <xdr:nvCxnSpPr>
        <xdr:cNvPr id="67" name="直線コネクタ 66"/>
        <xdr:cNvCxnSpPr/>
      </xdr:nvCxnSpPr>
      <xdr:spPr>
        <a:xfrm>
          <a:off x="2019300" y="5687632"/>
          <a:ext cx="889000" cy="1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29782</xdr:rowOff>
    </xdr:from>
    <xdr:to>
      <xdr:col>10</xdr:col>
      <xdr:colOff>114300</xdr:colOff>
      <xdr:row>33</xdr:row>
      <xdr:rowOff>144272</xdr:rowOff>
    </xdr:to>
    <xdr:cxnSp macro="">
      <xdr:nvCxnSpPr>
        <xdr:cNvPr id="70" name="直線コネクタ 69"/>
        <xdr:cNvCxnSpPr/>
      </xdr:nvCxnSpPr>
      <xdr:spPr>
        <a:xfrm flipV="1">
          <a:off x="1130300" y="5687632"/>
          <a:ext cx="889000" cy="1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14415</xdr:rowOff>
    </xdr:from>
    <xdr:to>
      <xdr:col>24</xdr:col>
      <xdr:colOff>114300</xdr:colOff>
      <xdr:row>34</xdr:row>
      <xdr:rowOff>116015</xdr:rowOff>
    </xdr:to>
    <xdr:sp macro="" textlink="">
      <xdr:nvSpPr>
        <xdr:cNvPr id="80" name="楕円 79"/>
        <xdr:cNvSpPr/>
      </xdr:nvSpPr>
      <xdr:spPr>
        <a:xfrm>
          <a:off x="4584700" y="58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37292</xdr:rowOff>
    </xdr:from>
    <xdr:ext cx="469744" cy="259045"/>
    <xdr:sp macro="" textlink="">
      <xdr:nvSpPr>
        <xdr:cNvPr id="81" name="議会費該当値テキスト"/>
        <xdr:cNvSpPr txBox="1"/>
      </xdr:nvSpPr>
      <xdr:spPr>
        <a:xfrm>
          <a:off x="4686300" y="569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143002</xdr:rowOff>
    </xdr:from>
    <xdr:to>
      <xdr:col>20</xdr:col>
      <xdr:colOff>38100</xdr:colOff>
      <xdr:row>34</xdr:row>
      <xdr:rowOff>73152</xdr:rowOff>
    </xdr:to>
    <xdr:sp macro="" textlink="">
      <xdr:nvSpPr>
        <xdr:cNvPr id="82" name="楕円 81"/>
        <xdr:cNvSpPr/>
      </xdr:nvSpPr>
      <xdr:spPr>
        <a:xfrm>
          <a:off x="3746500" y="58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89679</xdr:rowOff>
    </xdr:from>
    <xdr:ext cx="469744" cy="259045"/>
    <xdr:sp macro="" textlink="">
      <xdr:nvSpPr>
        <xdr:cNvPr id="83" name="テキスト ボックス 82"/>
        <xdr:cNvSpPr txBox="1"/>
      </xdr:nvSpPr>
      <xdr:spPr>
        <a:xfrm>
          <a:off x="3562428" y="55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108712</xdr:rowOff>
    </xdr:from>
    <xdr:to>
      <xdr:col>15</xdr:col>
      <xdr:colOff>101600</xdr:colOff>
      <xdr:row>34</xdr:row>
      <xdr:rowOff>38862</xdr:rowOff>
    </xdr:to>
    <xdr:sp macro="" textlink="">
      <xdr:nvSpPr>
        <xdr:cNvPr id="84" name="楕円 83"/>
        <xdr:cNvSpPr/>
      </xdr:nvSpPr>
      <xdr:spPr>
        <a:xfrm>
          <a:off x="2857500" y="57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55389</xdr:rowOff>
    </xdr:from>
    <xdr:ext cx="469744" cy="259045"/>
    <xdr:sp macro="" textlink="">
      <xdr:nvSpPr>
        <xdr:cNvPr id="85" name="テキスト ボックス 84"/>
        <xdr:cNvSpPr txBox="1"/>
      </xdr:nvSpPr>
      <xdr:spPr>
        <a:xfrm>
          <a:off x="2673428" y="554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150432</xdr:rowOff>
    </xdr:from>
    <xdr:to>
      <xdr:col>10</xdr:col>
      <xdr:colOff>165100</xdr:colOff>
      <xdr:row>33</xdr:row>
      <xdr:rowOff>80582</xdr:rowOff>
    </xdr:to>
    <xdr:sp macro="" textlink="">
      <xdr:nvSpPr>
        <xdr:cNvPr id="86" name="楕円 85"/>
        <xdr:cNvSpPr/>
      </xdr:nvSpPr>
      <xdr:spPr>
        <a:xfrm>
          <a:off x="1968500" y="563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97109</xdr:rowOff>
    </xdr:from>
    <xdr:ext cx="469744" cy="259045"/>
    <xdr:sp macro="" textlink="">
      <xdr:nvSpPr>
        <xdr:cNvPr id="87" name="テキスト ボックス 86"/>
        <xdr:cNvSpPr txBox="1"/>
      </xdr:nvSpPr>
      <xdr:spPr>
        <a:xfrm>
          <a:off x="1784428" y="541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93472</xdr:rowOff>
    </xdr:from>
    <xdr:to>
      <xdr:col>6</xdr:col>
      <xdr:colOff>38100</xdr:colOff>
      <xdr:row>34</xdr:row>
      <xdr:rowOff>23622</xdr:rowOff>
    </xdr:to>
    <xdr:sp macro="" textlink="">
      <xdr:nvSpPr>
        <xdr:cNvPr id="88" name="楕円 87"/>
        <xdr:cNvSpPr/>
      </xdr:nvSpPr>
      <xdr:spPr>
        <a:xfrm>
          <a:off x="1079500" y="57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40149</xdr:rowOff>
    </xdr:from>
    <xdr:ext cx="469744" cy="259045"/>
    <xdr:sp macro="" textlink="">
      <xdr:nvSpPr>
        <xdr:cNvPr id="89" name="テキスト ボックス 88"/>
        <xdr:cNvSpPr txBox="1"/>
      </xdr:nvSpPr>
      <xdr:spPr>
        <a:xfrm>
          <a:off x="895428"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91995</xdr:rowOff>
    </xdr:from>
    <xdr:to>
      <xdr:col>24</xdr:col>
      <xdr:colOff>63500</xdr:colOff>
      <xdr:row>57</xdr:row>
      <xdr:rowOff>103840</xdr:rowOff>
    </xdr:to>
    <xdr:cxnSp macro="">
      <xdr:nvCxnSpPr>
        <xdr:cNvPr id="118" name="直線コネクタ 117"/>
        <xdr:cNvCxnSpPr/>
      </xdr:nvCxnSpPr>
      <xdr:spPr>
        <a:xfrm>
          <a:off x="3797300" y="9864645"/>
          <a:ext cx="838200" cy="1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91995</xdr:rowOff>
    </xdr:from>
    <xdr:to>
      <xdr:col>19</xdr:col>
      <xdr:colOff>177800</xdr:colOff>
      <xdr:row>57</xdr:row>
      <xdr:rowOff>143452</xdr:rowOff>
    </xdr:to>
    <xdr:cxnSp macro="">
      <xdr:nvCxnSpPr>
        <xdr:cNvPr id="121" name="直線コネクタ 120"/>
        <xdr:cNvCxnSpPr/>
      </xdr:nvCxnSpPr>
      <xdr:spPr>
        <a:xfrm flipV="1">
          <a:off x="2908300" y="9864645"/>
          <a:ext cx="889000" cy="5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88772</xdr:rowOff>
    </xdr:from>
    <xdr:to>
      <xdr:col>15</xdr:col>
      <xdr:colOff>50800</xdr:colOff>
      <xdr:row>57</xdr:row>
      <xdr:rowOff>143452</xdr:rowOff>
    </xdr:to>
    <xdr:cxnSp macro="">
      <xdr:nvCxnSpPr>
        <xdr:cNvPr id="124" name="直線コネクタ 123"/>
        <xdr:cNvCxnSpPr/>
      </xdr:nvCxnSpPr>
      <xdr:spPr>
        <a:xfrm>
          <a:off x="2019300" y="9861422"/>
          <a:ext cx="889000" cy="5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88772</xdr:rowOff>
    </xdr:from>
    <xdr:to>
      <xdr:col>10</xdr:col>
      <xdr:colOff>114300</xdr:colOff>
      <xdr:row>57</xdr:row>
      <xdr:rowOff>155911</xdr:rowOff>
    </xdr:to>
    <xdr:cxnSp macro="">
      <xdr:nvCxnSpPr>
        <xdr:cNvPr id="127" name="直線コネクタ 126"/>
        <xdr:cNvCxnSpPr/>
      </xdr:nvCxnSpPr>
      <xdr:spPr>
        <a:xfrm flipV="1">
          <a:off x="1130300" y="9861422"/>
          <a:ext cx="889000" cy="6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53040</xdr:rowOff>
    </xdr:from>
    <xdr:to>
      <xdr:col>24</xdr:col>
      <xdr:colOff>114300</xdr:colOff>
      <xdr:row>57</xdr:row>
      <xdr:rowOff>154640</xdr:rowOff>
    </xdr:to>
    <xdr:sp macro="" textlink="">
      <xdr:nvSpPr>
        <xdr:cNvPr id="137" name="楕円 136"/>
        <xdr:cNvSpPr/>
      </xdr:nvSpPr>
      <xdr:spPr>
        <a:xfrm>
          <a:off x="4584700" y="982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31467</xdr:rowOff>
    </xdr:from>
    <xdr:ext cx="534377" cy="259045"/>
    <xdr:sp macro="" textlink="">
      <xdr:nvSpPr>
        <xdr:cNvPr id="138" name="総務費該当値テキスト"/>
        <xdr:cNvSpPr txBox="1"/>
      </xdr:nvSpPr>
      <xdr:spPr>
        <a:xfrm>
          <a:off x="4686300" y="980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41195</xdr:rowOff>
    </xdr:from>
    <xdr:to>
      <xdr:col>20</xdr:col>
      <xdr:colOff>38100</xdr:colOff>
      <xdr:row>57</xdr:row>
      <xdr:rowOff>142795</xdr:rowOff>
    </xdr:to>
    <xdr:sp macro="" textlink="">
      <xdr:nvSpPr>
        <xdr:cNvPr id="139" name="楕円 138"/>
        <xdr:cNvSpPr/>
      </xdr:nvSpPr>
      <xdr:spPr>
        <a:xfrm>
          <a:off x="3746500" y="98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133922</xdr:rowOff>
    </xdr:from>
    <xdr:ext cx="534377" cy="259045"/>
    <xdr:sp macro="" textlink="">
      <xdr:nvSpPr>
        <xdr:cNvPr id="140" name="テキスト ボックス 139"/>
        <xdr:cNvSpPr txBox="1"/>
      </xdr:nvSpPr>
      <xdr:spPr>
        <a:xfrm>
          <a:off x="3530111" y="990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92652</xdr:rowOff>
    </xdr:from>
    <xdr:to>
      <xdr:col>15</xdr:col>
      <xdr:colOff>101600</xdr:colOff>
      <xdr:row>58</xdr:row>
      <xdr:rowOff>22802</xdr:rowOff>
    </xdr:to>
    <xdr:sp macro="" textlink="">
      <xdr:nvSpPr>
        <xdr:cNvPr id="141" name="楕円 140"/>
        <xdr:cNvSpPr/>
      </xdr:nvSpPr>
      <xdr:spPr>
        <a:xfrm>
          <a:off x="2857500" y="98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13929</xdr:rowOff>
    </xdr:from>
    <xdr:ext cx="534377" cy="259045"/>
    <xdr:sp macro="" textlink="">
      <xdr:nvSpPr>
        <xdr:cNvPr id="142" name="テキスト ボックス 141"/>
        <xdr:cNvSpPr txBox="1"/>
      </xdr:nvSpPr>
      <xdr:spPr>
        <a:xfrm>
          <a:off x="2641111" y="995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37972</xdr:rowOff>
    </xdr:from>
    <xdr:to>
      <xdr:col>10</xdr:col>
      <xdr:colOff>165100</xdr:colOff>
      <xdr:row>57</xdr:row>
      <xdr:rowOff>139572</xdr:rowOff>
    </xdr:to>
    <xdr:sp macro="" textlink="">
      <xdr:nvSpPr>
        <xdr:cNvPr id="143" name="楕円 142"/>
        <xdr:cNvSpPr/>
      </xdr:nvSpPr>
      <xdr:spPr>
        <a:xfrm>
          <a:off x="1968500" y="98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130699</xdr:rowOff>
    </xdr:from>
    <xdr:ext cx="534377" cy="259045"/>
    <xdr:sp macro="" textlink="">
      <xdr:nvSpPr>
        <xdr:cNvPr id="144" name="テキスト ボックス 143"/>
        <xdr:cNvSpPr txBox="1"/>
      </xdr:nvSpPr>
      <xdr:spPr>
        <a:xfrm>
          <a:off x="1752111" y="990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105111</xdr:rowOff>
    </xdr:from>
    <xdr:to>
      <xdr:col>6</xdr:col>
      <xdr:colOff>38100</xdr:colOff>
      <xdr:row>58</xdr:row>
      <xdr:rowOff>35261</xdr:rowOff>
    </xdr:to>
    <xdr:sp macro="" textlink="">
      <xdr:nvSpPr>
        <xdr:cNvPr id="145" name="楕円 144"/>
        <xdr:cNvSpPr/>
      </xdr:nvSpPr>
      <xdr:spPr>
        <a:xfrm>
          <a:off x="1079500" y="98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26388</xdr:rowOff>
    </xdr:from>
    <xdr:ext cx="534377" cy="259045"/>
    <xdr:sp macro="" textlink="">
      <xdr:nvSpPr>
        <xdr:cNvPr id="146" name="テキスト ボックス 145"/>
        <xdr:cNvSpPr txBox="1"/>
      </xdr:nvSpPr>
      <xdr:spPr>
        <a:xfrm>
          <a:off x="863111" y="99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36061</xdr:rowOff>
    </xdr:from>
    <xdr:to>
      <xdr:col>24</xdr:col>
      <xdr:colOff>63500</xdr:colOff>
      <xdr:row>75</xdr:row>
      <xdr:rowOff>77772</xdr:rowOff>
    </xdr:to>
    <xdr:cxnSp macro="">
      <xdr:nvCxnSpPr>
        <xdr:cNvPr id="176" name="直線コネクタ 175"/>
        <xdr:cNvCxnSpPr/>
      </xdr:nvCxnSpPr>
      <xdr:spPr>
        <a:xfrm>
          <a:off x="3797300" y="12894811"/>
          <a:ext cx="8382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10267</xdr:rowOff>
    </xdr:from>
    <xdr:to>
      <xdr:col>19</xdr:col>
      <xdr:colOff>177800</xdr:colOff>
      <xdr:row>75</xdr:row>
      <xdr:rowOff>36061</xdr:rowOff>
    </xdr:to>
    <xdr:cxnSp macro="">
      <xdr:nvCxnSpPr>
        <xdr:cNvPr id="179" name="直線コネクタ 178"/>
        <xdr:cNvCxnSpPr/>
      </xdr:nvCxnSpPr>
      <xdr:spPr>
        <a:xfrm>
          <a:off x="2908300" y="12869017"/>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10267</xdr:rowOff>
    </xdr:from>
    <xdr:to>
      <xdr:col>15</xdr:col>
      <xdr:colOff>50800</xdr:colOff>
      <xdr:row>75</xdr:row>
      <xdr:rowOff>99062</xdr:rowOff>
    </xdr:to>
    <xdr:cxnSp macro="">
      <xdr:nvCxnSpPr>
        <xdr:cNvPr id="182" name="直線コネクタ 181"/>
        <xdr:cNvCxnSpPr/>
      </xdr:nvCxnSpPr>
      <xdr:spPr>
        <a:xfrm flipV="1">
          <a:off x="2019300" y="12869017"/>
          <a:ext cx="889000" cy="8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99062</xdr:rowOff>
    </xdr:from>
    <xdr:to>
      <xdr:col>10</xdr:col>
      <xdr:colOff>114300</xdr:colOff>
      <xdr:row>75</xdr:row>
      <xdr:rowOff>159581</xdr:rowOff>
    </xdr:to>
    <xdr:cxnSp macro="">
      <xdr:nvCxnSpPr>
        <xdr:cNvPr id="185" name="直線コネクタ 184"/>
        <xdr:cNvCxnSpPr/>
      </xdr:nvCxnSpPr>
      <xdr:spPr>
        <a:xfrm flipV="1">
          <a:off x="1130300" y="12957812"/>
          <a:ext cx="889000" cy="6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26972</xdr:rowOff>
    </xdr:from>
    <xdr:to>
      <xdr:col>24</xdr:col>
      <xdr:colOff>114300</xdr:colOff>
      <xdr:row>75</xdr:row>
      <xdr:rowOff>128572</xdr:rowOff>
    </xdr:to>
    <xdr:sp macro="" textlink="">
      <xdr:nvSpPr>
        <xdr:cNvPr id="195" name="楕円 194"/>
        <xdr:cNvSpPr/>
      </xdr:nvSpPr>
      <xdr:spPr>
        <a:xfrm>
          <a:off x="4584700" y="1288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49849</xdr:rowOff>
    </xdr:from>
    <xdr:ext cx="599010" cy="259045"/>
    <xdr:sp macro="" textlink="">
      <xdr:nvSpPr>
        <xdr:cNvPr id="196" name="民生費該当値テキスト"/>
        <xdr:cNvSpPr txBox="1"/>
      </xdr:nvSpPr>
      <xdr:spPr>
        <a:xfrm>
          <a:off x="4686300" y="1273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156711</xdr:rowOff>
    </xdr:from>
    <xdr:to>
      <xdr:col>20</xdr:col>
      <xdr:colOff>38100</xdr:colOff>
      <xdr:row>75</xdr:row>
      <xdr:rowOff>86861</xdr:rowOff>
    </xdr:to>
    <xdr:sp macro="" textlink="">
      <xdr:nvSpPr>
        <xdr:cNvPr id="197" name="楕円 196"/>
        <xdr:cNvSpPr/>
      </xdr:nvSpPr>
      <xdr:spPr>
        <a:xfrm>
          <a:off x="3746500" y="128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103388</xdr:rowOff>
    </xdr:from>
    <xdr:ext cx="599010" cy="259045"/>
    <xdr:sp macro="" textlink="">
      <xdr:nvSpPr>
        <xdr:cNvPr id="198" name="テキスト ボックス 197"/>
        <xdr:cNvSpPr txBox="1"/>
      </xdr:nvSpPr>
      <xdr:spPr>
        <a:xfrm>
          <a:off x="3497795" y="1261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130917</xdr:rowOff>
    </xdr:from>
    <xdr:to>
      <xdr:col>15</xdr:col>
      <xdr:colOff>101600</xdr:colOff>
      <xdr:row>75</xdr:row>
      <xdr:rowOff>61067</xdr:rowOff>
    </xdr:to>
    <xdr:sp macro="" textlink="">
      <xdr:nvSpPr>
        <xdr:cNvPr id="199" name="楕円 198"/>
        <xdr:cNvSpPr/>
      </xdr:nvSpPr>
      <xdr:spPr>
        <a:xfrm>
          <a:off x="2857500" y="128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77594</xdr:rowOff>
    </xdr:from>
    <xdr:ext cx="599010" cy="259045"/>
    <xdr:sp macro="" textlink="">
      <xdr:nvSpPr>
        <xdr:cNvPr id="200" name="テキスト ボックス 199"/>
        <xdr:cNvSpPr txBox="1"/>
      </xdr:nvSpPr>
      <xdr:spPr>
        <a:xfrm>
          <a:off x="2608795" y="1259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48262</xdr:rowOff>
    </xdr:from>
    <xdr:to>
      <xdr:col>10</xdr:col>
      <xdr:colOff>165100</xdr:colOff>
      <xdr:row>75</xdr:row>
      <xdr:rowOff>149862</xdr:rowOff>
    </xdr:to>
    <xdr:sp macro="" textlink="">
      <xdr:nvSpPr>
        <xdr:cNvPr id="201" name="楕円 200"/>
        <xdr:cNvSpPr/>
      </xdr:nvSpPr>
      <xdr:spPr>
        <a:xfrm>
          <a:off x="1968500" y="129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166389</xdr:rowOff>
    </xdr:from>
    <xdr:ext cx="599010" cy="259045"/>
    <xdr:sp macro="" textlink="">
      <xdr:nvSpPr>
        <xdr:cNvPr id="202" name="テキスト ボックス 201"/>
        <xdr:cNvSpPr txBox="1"/>
      </xdr:nvSpPr>
      <xdr:spPr>
        <a:xfrm>
          <a:off x="1719795" y="1268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108781</xdr:rowOff>
    </xdr:from>
    <xdr:to>
      <xdr:col>6</xdr:col>
      <xdr:colOff>38100</xdr:colOff>
      <xdr:row>76</xdr:row>
      <xdr:rowOff>38931</xdr:rowOff>
    </xdr:to>
    <xdr:sp macro="" textlink="">
      <xdr:nvSpPr>
        <xdr:cNvPr id="203" name="楕円 202"/>
        <xdr:cNvSpPr/>
      </xdr:nvSpPr>
      <xdr:spPr>
        <a:xfrm>
          <a:off x="1079500" y="129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55458</xdr:rowOff>
    </xdr:from>
    <xdr:ext cx="599010" cy="259045"/>
    <xdr:sp macro="" textlink="">
      <xdr:nvSpPr>
        <xdr:cNvPr id="204" name="テキスト ボックス 203"/>
        <xdr:cNvSpPr txBox="1"/>
      </xdr:nvSpPr>
      <xdr:spPr>
        <a:xfrm>
          <a:off x="830795" y="1274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45811</xdr:rowOff>
    </xdr:from>
    <xdr:to>
      <xdr:col>24</xdr:col>
      <xdr:colOff>63500</xdr:colOff>
      <xdr:row>96</xdr:row>
      <xdr:rowOff>50775</xdr:rowOff>
    </xdr:to>
    <xdr:cxnSp macro="">
      <xdr:nvCxnSpPr>
        <xdr:cNvPr id="235" name="直線コネクタ 234"/>
        <xdr:cNvCxnSpPr/>
      </xdr:nvCxnSpPr>
      <xdr:spPr>
        <a:xfrm flipV="1">
          <a:off x="3797300" y="16505011"/>
          <a:ext cx="8382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4609</xdr:rowOff>
    </xdr:from>
    <xdr:to>
      <xdr:col>19</xdr:col>
      <xdr:colOff>177800</xdr:colOff>
      <xdr:row>96</xdr:row>
      <xdr:rowOff>50775</xdr:rowOff>
    </xdr:to>
    <xdr:cxnSp macro="">
      <xdr:nvCxnSpPr>
        <xdr:cNvPr id="238" name="直線コネクタ 237"/>
        <xdr:cNvCxnSpPr/>
      </xdr:nvCxnSpPr>
      <xdr:spPr>
        <a:xfrm>
          <a:off x="2908300" y="16463809"/>
          <a:ext cx="889000" cy="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148039</xdr:rowOff>
    </xdr:from>
    <xdr:to>
      <xdr:col>15</xdr:col>
      <xdr:colOff>50800</xdr:colOff>
      <xdr:row>96</xdr:row>
      <xdr:rowOff>4609</xdr:rowOff>
    </xdr:to>
    <xdr:cxnSp macro="">
      <xdr:nvCxnSpPr>
        <xdr:cNvPr id="241" name="直線コネクタ 240"/>
        <xdr:cNvCxnSpPr/>
      </xdr:nvCxnSpPr>
      <xdr:spPr>
        <a:xfrm>
          <a:off x="2019300" y="16435789"/>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148039</xdr:rowOff>
    </xdr:from>
    <xdr:to>
      <xdr:col>10</xdr:col>
      <xdr:colOff>114300</xdr:colOff>
      <xdr:row>95</xdr:row>
      <xdr:rowOff>153036</xdr:rowOff>
    </xdr:to>
    <xdr:cxnSp macro="">
      <xdr:nvCxnSpPr>
        <xdr:cNvPr id="244" name="直線コネクタ 243"/>
        <xdr:cNvCxnSpPr/>
      </xdr:nvCxnSpPr>
      <xdr:spPr>
        <a:xfrm flipV="1">
          <a:off x="1130300" y="16435789"/>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166461</xdr:rowOff>
    </xdr:from>
    <xdr:to>
      <xdr:col>24</xdr:col>
      <xdr:colOff>114300</xdr:colOff>
      <xdr:row>96</xdr:row>
      <xdr:rowOff>96611</xdr:rowOff>
    </xdr:to>
    <xdr:sp macro="" textlink="">
      <xdr:nvSpPr>
        <xdr:cNvPr id="254" name="楕円 253"/>
        <xdr:cNvSpPr/>
      </xdr:nvSpPr>
      <xdr:spPr>
        <a:xfrm>
          <a:off x="4584700" y="1645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144888</xdr:rowOff>
    </xdr:from>
    <xdr:ext cx="534377" cy="259045"/>
    <xdr:sp macro="" textlink="">
      <xdr:nvSpPr>
        <xdr:cNvPr id="255" name="衛生費該当値テキスト"/>
        <xdr:cNvSpPr txBox="1"/>
      </xdr:nvSpPr>
      <xdr:spPr>
        <a:xfrm>
          <a:off x="4686300" y="1643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171425</xdr:rowOff>
    </xdr:from>
    <xdr:to>
      <xdr:col>20</xdr:col>
      <xdr:colOff>38100</xdr:colOff>
      <xdr:row>96</xdr:row>
      <xdr:rowOff>101575</xdr:rowOff>
    </xdr:to>
    <xdr:sp macro="" textlink="">
      <xdr:nvSpPr>
        <xdr:cNvPr id="256" name="楕円 255"/>
        <xdr:cNvSpPr/>
      </xdr:nvSpPr>
      <xdr:spPr>
        <a:xfrm>
          <a:off x="3746500" y="164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92702</xdr:rowOff>
    </xdr:from>
    <xdr:ext cx="534377" cy="259045"/>
    <xdr:sp macro="" textlink="">
      <xdr:nvSpPr>
        <xdr:cNvPr id="257" name="テキスト ボックス 256"/>
        <xdr:cNvSpPr txBox="1"/>
      </xdr:nvSpPr>
      <xdr:spPr>
        <a:xfrm>
          <a:off x="3530111" y="165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125259</xdr:rowOff>
    </xdr:from>
    <xdr:to>
      <xdr:col>15</xdr:col>
      <xdr:colOff>101600</xdr:colOff>
      <xdr:row>96</xdr:row>
      <xdr:rowOff>55409</xdr:rowOff>
    </xdr:to>
    <xdr:sp macro="" textlink="">
      <xdr:nvSpPr>
        <xdr:cNvPr id="258" name="楕円 257"/>
        <xdr:cNvSpPr/>
      </xdr:nvSpPr>
      <xdr:spPr>
        <a:xfrm>
          <a:off x="2857500" y="164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71936</xdr:rowOff>
    </xdr:from>
    <xdr:ext cx="534377" cy="259045"/>
    <xdr:sp macro="" textlink="">
      <xdr:nvSpPr>
        <xdr:cNvPr id="259" name="テキスト ボックス 258"/>
        <xdr:cNvSpPr txBox="1"/>
      </xdr:nvSpPr>
      <xdr:spPr>
        <a:xfrm>
          <a:off x="2641111" y="1618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97239</xdr:rowOff>
    </xdr:from>
    <xdr:to>
      <xdr:col>10</xdr:col>
      <xdr:colOff>165100</xdr:colOff>
      <xdr:row>96</xdr:row>
      <xdr:rowOff>27389</xdr:rowOff>
    </xdr:to>
    <xdr:sp macro="" textlink="">
      <xdr:nvSpPr>
        <xdr:cNvPr id="260" name="楕円 259"/>
        <xdr:cNvSpPr/>
      </xdr:nvSpPr>
      <xdr:spPr>
        <a:xfrm>
          <a:off x="1968500" y="163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43916</xdr:rowOff>
    </xdr:from>
    <xdr:ext cx="534377" cy="259045"/>
    <xdr:sp macro="" textlink="">
      <xdr:nvSpPr>
        <xdr:cNvPr id="261" name="テキスト ボックス 260"/>
        <xdr:cNvSpPr txBox="1"/>
      </xdr:nvSpPr>
      <xdr:spPr>
        <a:xfrm>
          <a:off x="1752111" y="1616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102236</xdr:rowOff>
    </xdr:from>
    <xdr:to>
      <xdr:col>6</xdr:col>
      <xdr:colOff>38100</xdr:colOff>
      <xdr:row>96</xdr:row>
      <xdr:rowOff>32386</xdr:rowOff>
    </xdr:to>
    <xdr:sp macro="" textlink="">
      <xdr:nvSpPr>
        <xdr:cNvPr id="262" name="楕円 261"/>
        <xdr:cNvSpPr/>
      </xdr:nvSpPr>
      <xdr:spPr>
        <a:xfrm>
          <a:off x="1079500" y="163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48913</xdr:rowOff>
    </xdr:from>
    <xdr:ext cx="534377" cy="259045"/>
    <xdr:sp macro="" textlink="">
      <xdr:nvSpPr>
        <xdr:cNvPr id="263" name="テキスト ボックス 262"/>
        <xdr:cNvSpPr txBox="1"/>
      </xdr:nvSpPr>
      <xdr:spPr>
        <a:xfrm>
          <a:off x="863111" y="1616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68181</xdr:rowOff>
    </xdr:from>
    <xdr:to>
      <xdr:col>55</xdr:col>
      <xdr:colOff>0</xdr:colOff>
      <xdr:row>37</xdr:row>
      <xdr:rowOff>81570</xdr:rowOff>
    </xdr:to>
    <xdr:cxnSp macro="">
      <xdr:nvCxnSpPr>
        <xdr:cNvPr id="294" name="直線コネクタ 293"/>
        <xdr:cNvCxnSpPr/>
      </xdr:nvCxnSpPr>
      <xdr:spPr>
        <a:xfrm>
          <a:off x="9639300" y="6411831"/>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36830</xdr:rowOff>
    </xdr:from>
    <xdr:to>
      <xdr:col>50</xdr:col>
      <xdr:colOff>114300</xdr:colOff>
      <xdr:row>37</xdr:row>
      <xdr:rowOff>68181</xdr:rowOff>
    </xdr:to>
    <xdr:cxnSp macro="">
      <xdr:nvCxnSpPr>
        <xdr:cNvPr id="297" name="直線コネクタ 296"/>
        <xdr:cNvCxnSpPr/>
      </xdr:nvCxnSpPr>
      <xdr:spPr>
        <a:xfrm>
          <a:off x="8750300" y="6380480"/>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49893</xdr:rowOff>
    </xdr:from>
    <xdr:to>
      <xdr:col>45</xdr:col>
      <xdr:colOff>177800</xdr:colOff>
      <xdr:row>37</xdr:row>
      <xdr:rowOff>36830</xdr:rowOff>
    </xdr:to>
    <xdr:cxnSp macro="">
      <xdr:nvCxnSpPr>
        <xdr:cNvPr id="300" name="直線コネクタ 299"/>
        <xdr:cNvCxnSpPr/>
      </xdr:nvCxnSpPr>
      <xdr:spPr>
        <a:xfrm>
          <a:off x="7861300" y="6222093"/>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150477</xdr:rowOff>
    </xdr:from>
    <xdr:to>
      <xdr:col>41</xdr:col>
      <xdr:colOff>50800</xdr:colOff>
      <xdr:row>36</xdr:row>
      <xdr:rowOff>49893</xdr:rowOff>
    </xdr:to>
    <xdr:cxnSp macro="">
      <xdr:nvCxnSpPr>
        <xdr:cNvPr id="303" name="直線コネクタ 302"/>
        <xdr:cNvCxnSpPr/>
      </xdr:nvCxnSpPr>
      <xdr:spPr>
        <a:xfrm>
          <a:off x="6972300" y="6151227"/>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30770</xdr:rowOff>
    </xdr:from>
    <xdr:to>
      <xdr:col>55</xdr:col>
      <xdr:colOff>50800</xdr:colOff>
      <xdr:row>37</xdr:row>
      <xdr:rowOff>132370</xdr:rowOff>
    </xdr:to>
    <xdr:sp macro="" textlink="">
      <xdr:nvSpPr>
        <xdr:cNvPr id="313" name="楕円 312"/>
        <xdr:cNvSpPr/>
      </xdr:nvSpPr>
      <xdr:spPr>
        <a:xfrm>
          <a:off x="10426700" y="63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53647</xdr:rowOff>
    </xdr:from>
    <xdr:ext cx="469744" cy="259045"/>
    <xdr:sp macro="" textlink="">
      <xdr:nvSpPr>
        <xdr:cNvPr id="314" name="労働費該当値テキスト"/>
        <xdr:cNvSpPr txBox="1"/>
      </xdr:nvSpPr>
      <xdr:spPr>
        <a:xfrm>
          <a:off x="10528300" y="622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17381</xdr:rowOff>
    </xdr:from>
    <xdr:to>
      <xdr:col>50</xdr:col>
      <xdr:colOff>165100</xdr:colOff>
      <xdr:row>37</xdr:row>
      <xdr:rowOff>118981</xdr:rowOff>
    </xdr:to>
    <xdr:sp macro="" textlink="">
      <xdr:nvSpPr>
        <xdr:cNvPr id="315" name="楕円 314"/>
        <xdr:cNvSpPr/>
      </xdr:nvSpPr>
      <xdr:spPr>
        <a:xfrm>
          <a:off x="9588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135508</xdr:rowOff>
    </xdr:from>
    <xdr:ext cx="469744" cy="259045"/>
    <xdr:sp macro="" textlink="">
      <xdr:nvSpPr>
        <xdr:cNvPr id="316" name="テキスト ボックス 315"/>
        <xdr:cNvSpPr txBox="1"/>
      </xdr:nvSpPr>
      <xdr:spPr>
        <a:xfrm>
          <a:off x="9404428" y="613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157480</xdr:rowOff>
    </xdr:from>
    <xdr:to>
      <xdr:col>46</xdr:col>
      <xdr:colOff>38100</xdr:colOff>
      <xdr:row>37</xdr:row>
      <xdr:rowOff>87630</xdr:rowOff>
    </xdr:to>
    <xdr:sp macro="" textlink="">
      <xdr:nvSpPr>
        <xdr:cNvPr id="317" name="楕円 316"/>
        <xdr:cNvSpPr/>
      </xdr:nvSpPr>
      <xdr:spPr>
        <a:xfrm>
          <a:off x="8699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104157</xdr:rowOff>
    </xdr:from>
    <xdr:ext cx="469744" cy="259045"/>
    <xdr:sp macro="" textlink="">
      <xdr:nvSpPr>
        <xdr:cNvPr id="318" name="テキスト ボックス 317"/>
        <xdr:cNvSpPr txBox="1"/>
      </xdr:nvSpPr>
      <xdr:spPr>
        <a:xfrm>
          <a:off x="8515428"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170543</xdr:rowOff>
    </xdr:from>
    <xdr:to>
      <xdr:col>41</xdr:col>
      <xdr:colOff>101600</xdr:colOff>
      <xdr:row>36</xdr:row>
      <xdr:rowOff>100693</xdr:rowOff>
    </xdr:to>
    <xdr:sp macro="" textlink="">
      <xdr:nvSpPr>
        <xdr:cNvPr id="319" name="楕円 318"/>
        <xdr:cNvSpPr/>
      </xdr:nvSpPr>
      <xdr:spPr>
        <a:xfrm>
          <a:off x="7810500" y="61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117220</xdr:rowOff>
    </xdr:from>
    <xdr:ext cx="469744" cy="259045"/>
    <xdr:sp macro="" textlink="">
      <xdr:nvSpPr>
        <xdr:cNvPr id="320" name="テキスト ボックス 319"/>
        <xdr:cNvSpPr txBox="1"/>
      </xdr:nvSpPr>
      <xdr:spPr>
        <a:xfrm>
          <a:off x="7626428" y="594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99677</xdr:rowOff>
    </xdr:from>
    <xdr:to>
      <xdr:col>36</xdr:col>
      <xdr:colOff>165100</xdr:colOff>
      <xdr:row>36</xdr:row>
      <xdr:rowOff>29827</xdr:rowOff>
    </xdr:to>
    <xdr:sp macro="" textlink="">
      <xdr:nvSpPr>
        <xdr:cNvPr id="321" name="楕円 320"/>
        <xdr:cNvSpPr/>
      </xdr:nvSpPr>
      <xdr:spPr>
        <a:xfrm>
          <a:off x="6921500" y="61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46354</xdr:rowOff>
    </xdr:from>
    <xdr:ext cx="469744" cy="259045"/>
    <xdr:sp macro="" textlink="">
      <xdr:nvSpPr>
        <xdr:cNvPr id="322" name="テキスト ボックス 321"/>
        <xdr:cNvSpPr txBox="1"/>
      </xdr:nvSpPr>
      <xdr:spPr>
        <a:xfrm>
          <a:off x="6737428" y="587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36220</xdr:rowOff>
    </xdr:from>
    <xdr:to>
      <xdr:col>55</xdr:col>
      <xdr:colOff>0</xdr:colOff>
      <xdr:row>56</xdr:row>
      <xdr:rowOff>78219</xdr:rowOff>
    </xdr:to>
    <xdr:cxnSp macro="">
      <xdr:nvCxnSpPr>
        <xdr:cNvPr id="351" name="直線コネクタ 350"/>
        <xdr:cNvCxnSpPr/>
      </xdr:nvCxnSpPr>
      <xdr:spPr>
        <a:xfrm>
          <a:off x="9639300" y="9637420"/>
          <a:ext cx="838200" cy="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36220</xdr:rowOff>
    </xdr:from>
    <xdr:to>
      <xdr:col>50</xdr:col>
      <xdr:colOff>114300</xdr:colOff>
      <xdr:row>56</xdr:row>
      <xdr:rowOff>132626</xdr:rowOff>
    </xdr:to>
    <xdr:cxnSp macro="">
      <xdr:nvCxnSpPr>
        <xdr:cNvPr id="354" name="直線コネクタ 353"/>
        <xdr:cNvCxnSpPr/>
      </xdr:nvCxnSpPr>
      <xdr:spPr>
        <a:xfrm flipV="1">
          <a:off x="8750300" y="9637420"/>
          <a:ext cx="889000" cy="9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112713</xdr:rowOff>
    </xdr:from>
    <xdr:to>
      <xdr:col>45</xdr:col>
      <xdr:colOff>177800</xdr:colOff>
      <xdr:row>56</xdr:row>
      <xdr:rowOff>132626</xdr:rowOff>
    </xdr:to>
    <xdr:cxnSp macro="">
      <xdr:nvCxnSpPr>
        <xdr:cNvPr id="357" name="直線コネクタ 356"/>
        <xdr:cNvCxnSpPr/>
      </xdr:nvCxnSpPr>
      <xdr:spPr>
        <a:xfrm>
          <a:off x="7861300" y="9713913"/>
          <a:ext cx="8890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112713</xdr:rowOff>
    </xdr:from>
    <xdr:to>
      <xdr:col>41</xdr:col>
      <xdr:colOff>50800</xdr:colOff>
      <xdr:row>57</xdr:row>
      <xdr:rowOff>11188</xdr:rowOff>
    </xdr:to>
    <xdr:cxnSp macro="">
      <xdr:nvCxnSpPr>
        <xdr:cNvPr id="360" name="直線コネクタ 359"/>
        <xdr:cNvCxnSpPr/>
      </xdr:nvCxnSpPr>
      <xdr:spPr>
        <a:xfrm flipV="1">
          <a:off x="6972300" y="9713913"/>
          <a:ext cx="889000" cy="6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27419</xdr:rowOff>
    </xdr:from>
    <xdr:to>
      <xdr:col>55</xdr:col>
      <xdr:colOff>50800</xdr:colOff>
      <xdr:row>56</xdr:row>
      <xdr:rowOff>129019</xdr:rowOff>
    </xdr:to>
    <xdr:sp macro="" textlink="">
      <xdr:nvSpPr>
        <xdr:cNvPr id="370" name="楕円 369"/>
        <xdr:cNvSpPr/>
      </xdr:nvSpPr>
      <xdr:spPr>
        <a:xfrm>
          <a:off x="10426700" y="96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50296</xdr:rowOff>
    </xdr:from>
    <xdr:ext cx="534377" cy="259045"/>
    <xdr:sp macro="" textlink="">
      <xdr:nvSpPr>
        <xdr:cNvPr id="371" name="農林水産業費該当値テキスト"/>
        <xdr:cNvSpPr txBox="1"/>
      </xdr:nvSpPr>
      <xdr:spPr>
        <a:xfrm>
          <a:off x="10528300" y="94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156870</xdr:rowOff>
    </xdr:from>
    <xdr:to>
      <xdr:col>50</xdr:col>
      <xdr:colOff>165100</xdr:colOff>
      <xdr:row>56</xdr:row>
      <xdr:rowOff>87020</xdr:rowOff>
    </xdr:to>
    <xdr:sp macro="" textlink="">
      <xdr:nvSpPr>
        <xdr:cNvPr id="372" name="楕円 371"/>
        <xdr:cNvSpPr/>
      </xdr:nvSpPr>
      <xdr:spPr>
        <a:xfrm>
          <a:off x="9588500" y="95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103547</xdr:rowOff>
    </xdr:from>
    <xdr:ext cx="534377" cy="259045"/>
    <xdr:sp macro="" textlink="">
      <xdr:nvSpPr>
        <xdr:cNvPr id="373" name="テキスト ボックス 372"/>
        <xdr:cNvSpPr txBox="1"/>
      </xdr:nvSpPr>
      <xdr:spPr>
        <a:xfrm>
          <a:off x="9372111" y="93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81826</xdr:rowOff>
    </xdr:from>
    <xdr:to>
      <xdr:col>46</xdr:col>
      <xdr:colOff>38100</xdr:colOff>
      <xdr:row>57</xdr:row>
      <xdr:rowOff>11976</xdr:rowOff>
    </xdr:to>
    <xdr:sp macro="" textlink="">
      <xdr:nvSpPr>
        <xdr:cNvPr id="374" name="楕円 373"/>
        <xdr:cNvSpPr/>
      </xdr:nvSpPr>
      <xdr:spPr>
        <a:xfrm>
          <a:off x="8699500" y="96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28503</xdr:rowOff>
    </xdr:from>
    <xdr:ext cx="534377" cy="259045"/>
    <xdr:sp macro="" textlink="">
      <xdr:nvSpPr>
        <xdr:cNvPr id="375" name="テキスト ボックス 374"/>
        <xdr:cNvSpPr txBox="1"/>
      </xdr:nvSpPr>
      <xdr:spPr>
        <a:xfrm>
          <a:off x="8483111" y="94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61913</xdr:rowOff>
    </xdr:from>
    <xdr:to>
      <xdr:col>41</xdr:col>
      <xdr:colOff>101600</xdr:colOff>
      <xdr:row>56</xdr:row>
      <xdr:rowOff>163513</xdr:rowOff>
    </xdr:to>
    <xdr:sp macro="" textlink="">
      <xdr:nvSpPr>
        <xdr:cNvPr id="376" name="楕円 375"/>
        <xdr:cNvSpPr/>
      </xdr:nvSpPr>
      <xdr:spPr>
        <a:xfrm>
          <a:off x="78105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8590</xdr:rowOff>
    </xdr:from>
    <xdr:ext cx="534377" cy="259045"/>
    <xdr:sp macro="" textlink="">
      <xdr:nvSpPr>
        <xdr:cNvPr id="377" name="テキスト ボックス 376"/>
        <xdr:cNvSpPr txBox="1"/>
      </xdr:nvSpPr>
      <xdr:spPr>
        <a:xfrm>
          <a:off x="7594111" y="943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131838</xdr:rowOff>
    </xdr:from>
    <xdr:to>
      <xdr:col>36</xdr:col>
      <xdr:colOff>165100</xdr:colOff>
      <xdr:row>57</xdr:row>
      <xdr:rowOff>61988</xdr:rowOff>
    </xdr:to>
    <xdr:sp macro="" textlink="">
      <xdr:nvSpPr>
        <xdr:cNvPr id="378" name="楕円 377"/>
        <xdr:cNvSpPr/>
      </xdr:nvSpPr>
      <xdr:spPr>
        <a:xfrm>
          <a:off x="6921500" y="97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78515</xdr:rowOff>
    </xdr:from>
    <xdr:ext cx="534377" cy="259045"/>
    <xdr:sp macro="" textlink="">
      <xdr:nvSpPr>
        <xdr:cNvPr id="379" name="テキスト ボックス 378"/>
        <xdr:cNvSpPr txBox="1"/>
      </xdr:nvSpPr>
      <xdr:spPr>
        <a:xfrm>
          <a:off x="6705111" y="950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24143</xdr:rowOff>
    </xdr:from>
    <xdr:to>
      <xdr:col>55</xdr:col>
      <xdr:colOff>0</xdr:colOff>
      <xdr:row>78</xdr:row>
      <xdr:rowOff>8148</xdr:rowOff>
    </xdr:to>
    <xdr:cxnSp macro="">
      <xdr:nvCxnSpPr>
        <xdr:cNvPr id="408" name="直線コネクタ 407"/>
        <xdr:cNvCxnSpPr/>
      </xdr:nvCxnSpPr>
      <xdr:spPr>
        <a:xfrm>
          <a:off x="9639300" y="13225793"/>
          <a:ext cx="838200" cy="15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24143</xdr:rowOff>
    </xdr:from>
    <xdr:to>
      <xdr:col>50</xdr:col>
      <xdr:colOff>114300</xdr:colOff>
      <xdr:row>78</xdr:row>
      <xdr:rowOff>71059</xdr:rowOff>
    </xdr:to>
    <xdr:cxnSp macro="">
      <xdr:nvCxnSpPr>
        <xdr:cNvPr id="411" name="直線コネクタ 410"/>
        <xdr:cNvCxnSpPr/>
      </xdr:nvCxnSpPr>
      <xdr:spPr>
        <a:xfrm flipV="1">
          <a:off x="8750300" y="13225793"/>
          <a:ext cx="889000" cy="2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60787</xdr:rowOff>
    </xdr:from>
    <xdr:to>
      <xdr:col>45</xdr:col>
      <xdr:colOff>177800</xdr:colOff>
      <xdr:row>78</xdr:row>
      <xdr:rowOff>71059</xdr:rowOff>
    </xdr:to>
    <xdr:cxnSp macro="">
      <xdr:nvCxnSpPr>
        <xdr:cNvPr id="414" name="直線コネクタ 413"/>
        <xdr:cNvCxnSpPr/>
      </xdr:nvCxnSpPr>
      <xdr:spPr>
        <a:xfrm>
          <a:off x="7861300" y="13433887"/>
          <a:ext cx="889000" cy="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55476</xdr:rowOff>
    </xdr:from>
    <xdr:to>
      <xdr:col>41</xdr:col>
      <xdr:colOff>50800</xdr:colOff>
      <xdr:row>78</xdr:row>
      <xdr:rowOff>60787</xdr:rowOff>
    </xdr:to>
    <xdr:cxnSp macro="">
      <xdr:nvCxnSpPr>
        <xdr:cNvPr id="417" name="直線コネクタ 416"/>
        <xdr:cNvCxnSpPr/>
      </xdr:nvCxnSpPr>
      <xdr:spPr>
        <a:xfrm>
          <a:off x="6972300" y="13428576"/>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128798</xdr:rowOff>
    </xdr:from>
    <xdr:to>
      <xdr:col>55</xdr:col>
      <xdr:colOff>50800</xdr:colOff>
      <xdr:row>78</xdr:row>
      <xdr:rowOff>58948</xdr:rowOff>
    </xdr:to>
    <xdr:sp macro="" textlink="">
      <xdr:nvSpPr>
        <xdr:cNvPr id="427" name="楕円 426"/>
        <xdr:cNvSpPr/>
      </xdr:nvSpPr>
      <xdr:spPr>
        <a:xfrm>
          <a:off x="10426700" y="1333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151675</xdr:rowOff>
    </xdr:from>
    <xdr:ext cx="534377" cy="259045"/>
    <xdr:sp macro="" textlink="">
      <xdr:nvSpPr>
        <xdr:cNvPr id="428" name="商工費該当値テキスト"/>
        <xdr:cNvSpPr txBox="1"/>
      </xdr:nvSpPr>
      <xdr:spPr>
        <a:xfrm>
          <a:off x="10528300" y="1318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144793</xdr:rowOff>
    </xdr:from>
    <xdr:to>
      <xdr:col>50</xdr:col>
      <xdr:colOff>165100</xdr:colOff>
      <xdr:row>77</xdr:row>
      <xdr:rowOff>74943</xdr:rowOff>
    </xdr:to>
    <xdr:sp macro="" textlink="">
      <xdr:nvSpPr>
        <xdr:cNvPr id="429" name="楕円 428"/>
        <xdr:cNvSpPr/>
      </xdr:nvSpPr>
      <xdr:spPr>
        <a:xfrm>
          <a:off x="9588500" y="131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91470</xdr:rowOff>
    </xdr:from>
    <xdr:ext cx="534377" cy="259045"/>
    <xdr:sp macro="" textlink="">
      <xdr:nvSpPr>
        <xdr:cNvPr id="430" name="テキスト ボックス 429"/>
        <xdr:cNvSpPr txBox="1"/>
      </xdr:nvSpPr>
      <xdr:spPr>
        <a:xfrm>
          <a:off x="9372111" y="1295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20259</xdr:rowOff>
    </xdr:from>
    <xdr:to>
      <xdr:col>46</xdr:col>
      <xdr:colOff>38100</xdr:colOff>
      <xdr:row>78</xdr:row>
      <xdr:rowOff>121859</xdr:rowOff>
    </xdr:to>
    <xdr:sp macro="" textlink="">
      <xdr:nvSpPr>
        <xdr:cNvPr id="431" name="楕円 430"/>
        <xdr:cNvSpPr/>
      </xdr:nvSpPr>
      <xdr:spPr>
        <a:xfrm>
          <a:off x="8699500" y="1339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138386</xdr:rowOff>
    </xdr:from>
    <xdr:ext cx="534377" cy="259045"/>
    <xdr:sp macro="" textlink="">
      <xdr:nvSpPr>
        <xdr:cNvPr id="432" name="テキスト ボックス 431"/>
        <xdr:cNvSpPr txBox="1"/>
      </xdr:nvSpPr>
      <xdr:spPr>
        <a:xfrm>
          <a:off x="8483111" y="1316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9987</xdr:rowOff>
    </xdr:from>
    <xdr:to>
      <xdr:col>41</xdr:col>
      <xdr:colOff>101600</xdr:colOff>
      <xdr:row>78</xdr:row>
      <xdr:rowOff>111587</xdr:rowOff>
    </xdr:to>
    <xdr:sp macro="" textlink="">
      <xdr:nvSpPr>
        <xdr:cNvPr id="433" name="楕円 432"/>
        <xdr:cNvSpPr/>
      </xdr:nvSpPr>
      <xdr:spPr>
        <a:xfrm>
          <a:off x="7810500" y="133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128114</xdr:rowOff>
    </xdr:from>
    <xdr:ext cx="534377" cy="259045"/>
    <xdr:sp macro="" textlink="">
      <xdr:nvSpPr>
        <xdr:cNvPr id="434" name="テキスト ボックス 433"/>
        <xdr:cNvSpPr txBox="1"/>
      </xdr:nvSpPr>
      <xdr:spPr>
        <a:xfrm>
          <a:off x="7594111" y="131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4676</xdr:rowOff>
    </xdr:from>
    <xdr:to>
      <xdr:col>36</xdr:col>
      <xdr:colOff>165100</xdr:colOff>
      <xdr:row>78</xdr:row>
      <xdr:rowOff>106276</xdr:rowOff>
    </xdr:to>
    <xdr:sp macro="" textlink="">
      <xdr:nvSpPr>
        <xdr:cNvPr id="435" name="楕円 434"/>
        <xdr:cNvSpPr/>
      </xdr:nvSpPr>
      <xdr:spPr>
        <a:xfrm>
          <a:off x="6921500" y="133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122803</xdr:rowOff>
    </xdr:from>
    <xdr:ext cx="534377" cy="259045"/>
    <xdr:sp macro="" textlink="">
      <xdr:nvSpPr>
        <xdr:cNvPr id="436" name="テキスト ボックス 435"/>
        <xdr:cNvSpPr txBox="1"/>
      </xdr:nvSpPr>
      <xdr:spPr>
        <a:xfrm>
          <a:off x="6705111" y="1315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136537</xdr:rowOff>
    </xdr:from>
    <xdr:to>
      <xdr:col>55</xdr:col>
      <xdr:colOff>0</xdr:colOff>
      <xdr:row>96</xdr:row>
      <xdr:rowOff>169906</xdr:rowOff>
    </xdr:to>
    <xdr:cxnSp macro="">
      <xdr:nvCxnSpPr>
        <xdr:cNvPr id="465" name="直線コネクタ 464"/>
        <xdr:cNvCxnSpPr/>
      </xdr:nvCxnSpPr>
      <xdr:spPr>
        <a:xfrm>
          <a:off x="9639300" y="16595737"/>
          <a:ext cx="838200" cy="3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92601</xdr:rowOff>
    </xdr:from>
    <xdr:to>
      <xdr:col>50</xdr:col>
      <xdr:colOff>114300</xdr:colOff>
      <xdr:row>96</xdr:row>
      <xdr:rowOff>136537</xdr:rowOff>
    </xdr:to>
    <xdr:cxnSp macro="">
      <xdr:nvCxnSpPr>
        <xdr:cNvPr id="468" name="直線コネクタ 467"/>
        <xdr:cNvCxnSpPr/>
      </xdr:nvCxnSpPr>
      <xdr:spPr>
        <a:xfrm>
          <a:off x="8750300" y="16551801"/>
          <a:ext cx="889000" cy="4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75014</xdr:rowOff>
    </xdr:from>
    <xdr:to>
      <xdr:col>45</xdr:col>
      <xdr:colOff>177800</xdr:colOff>
      <xdr:row>96</xdr:row>
      <xdr:rowOff>92601</xdr:rowOff>
    </xdr:to>
    <xdr:cxnSp macro="">
      <xdr:nvCxnSpPr>
        <xdr:cNvPr id="471" name="直線コネクタ 470"/>
        <xdr:cNvCxnSpPr/>
      </xdr:nvCxnSpPr>
      <xdr:spPr>
        <a:xfrm>
          <a:off x="7861300" y="16534214"/>
          <a:ext cx="8890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75014</xdr:rowOff>
    </xdr:from>
    <xdr:to>
      <xdr:col>41</xdr:col>
      <xdr:colOff>50800</xdr:colOff>
      <xdr:row>96</xdr:row>
      <xdr:rowOff>110553</xdr:rowOff>
    </xdr:to>
    <xdr:cxnSp macro="">
      <xdr:nvCxnSpPr>
        <xdr:cNvPr id="474" name="直線コネクタ 473"/>
        <xdr:cNvCxnSpPr/>
      </xdr:nvCxnSpPr>
      <xdr:spPr>
        <a:xfrm flipV="1">
          <a:off x="6972300" y="16534214"/>
          <a:ext cx="889000" cy="3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119106</xdr:rowOff>
    </xdr:from>
    <xdr:to>
      <xdr:col>55</xdr:col>
      <xdr:colOff>50800</xdr:colOff>
      <xdr:row>97</xdr:row>
      <xdr:rowOff>49256</xdr:rowOff>
    </xdr:to>
    <xdr:sp macro="" textlink="">
      <xdr:nvSpPr>
        <xdr:cNvPr id="484" name="楕円 483"/>
        <xdr:cNvSpPr/>
      </xdr:nvSpPr>
      <xdr:spPr>
        <a:xfrm>
          <a:off x="10426700" y="1657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97533</xdr:rowOff>
    </xdr:from>
    <xdr:ext cx="534377" cy="259045"/>
    <xdr:sp macro="" textlink="">
      <xdr:nvSpPr>
        <xdr:cNvPr id="485" name="土木費該当値テキスト"/>
        <xdr:cNvSpPr txBox="1"/>
      </xdr:nvSpPr>
      <xdr:spPr>
        <a:xfrm>
          <a:off x="10528300" y="1655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85737</xdr:rowOff>
    </xdr:from>
    <xdr:to>
      <xdr:col>50</xdr:col>
      <xdr:colOff>165100</xdr:colOff>
      <xdr:row>97</xdr:row>
      <xdr:rowOff>15887</xdr:rowOff>
    </xdr:to>
    <xdr:sp macro="" textlink="">
      <xdr:nvSpPr>
        <xdr:cNvPr id="486" name="楕円 485"/>
        <xdr:cNvSpPr/>
      </xdr:nvSpPr>
      <xdr:spPr>
        <a:xfrm>
          <a:off x="9588500" y="165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7014</xdr:rowOff>
    </xdr:from>
    <xdr:ext cx="534377" cy="259045"/>
    <xdr:sp macro="" textlink="">
      <xdr:nvSpPr>
        <xdr:cNvPr id="487" name="テキスト ボックス 486"/>
        <xdr:cNvSpPr txBox="1"/>
      </xdr:nvSpPr>
      <xdr:spPr>
        <a:xfrm>
          <a:off x="9372111" y="1663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41801</xdr:rowOff>
    </xdr:from>
    <xdr:to>
      <xdr:col>46</xdr:col>
      <xdr:colOff>38100</xdr:colOff>
      <xdr:row>96</xdr:row>
      <xdr:rowOff>143401</xdr:rowOff>
    </xdr:to>
    <xdr:sp macro="" textlink="">
      <xdr:nvSpPr>
        <xdr:cNvPr id="488" name="楕円 487"/>
        <xdr:cNvSpPr/>
      </xdr:nvSpPr>
      <xdr:spPr>
        <a:xfrm>
          <a:off x="8699500" y="1650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159928</xdr:rowOff>
    </xdr:from>
    <xdr:ext cx="534377" cy="259045"/>
    <xdr:sp macro="" textlink="">
      <xdr:nvSpPr>
        <xdr:cNvPr id="489" name="テキスト ボックス 488"/>
        <xdr:cNvSpPr txBox="1"/>
      </xdr:nvSpPr>
      <xdr:spPr>
        <a:xfrm>
          <a:off x="8483111" y="162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24214</xdr:rowOff>
    </xdr:from>
    <xdr:to>
      <xdr:col>41</xdr:col>
      <xdr:colOff>101600</xdr:colOff>
      <xdr:row>96</xdr:row>
      <xdr:rowOff>125814</xdr:rowOff>
    </xdr:to>
    <xdr:sp macro="" textlink="">
      <xdr:nvSpPr>
        <xdr:cNvPr id="490" name="楕円 489"/>
        <xdr:cNvSpPr/>
      </xdr:nvSpPr>
      <xdr:spPr>
        <a:xfrm>
          <a:off x="7810500" y="1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142341</xdr:rowOff>
    </xdr:from>
    <xdr:ext cx="534377" cy="259045"/>
    <xdr:sp macro="" textlink="">
      <xdr:nvSpPr>
        <xdr:cNvPr id="491" name="テキスト ボックス 490"/>
        <xdr:cNvSpPr txBox="1"/>
      </xdr:nvSpPr>
      <xdr:spPr>
        <a:xfrm>
          <a:off x="7594111" y="16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59753</xdr:rowOff>
    </xdr:from>
    <xdr:to>
      <xdr:col>36</xdr:col>
      <xdr:colOff>165100</xdr:colOff>
      <xdr:row>96</xdr:row>
      <xdr:rowOff>161353</xdr:rowOff>
    </xdr:to>
    <xdr:sp macro="" textlink="">
      <xdr:nvSpPr>
        <xdr:cNvPr id="492" name="楕円 491"/>
        <xdr:cNvSpPr/>
      </xdr:nvSpPr>
      <xdr:spPr>
        <a:xfrm>
          <a:off x="6921500" y="165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152480</xdr:rowOff>
    </xdr:from>
    <xdr:ext cx="534377" cy="259045"/>
    <xdr:sp macro="" textlink="">
      <xdr:nvSpPr>
        <xdr:cNvPr id="493" name="テキスト ボックス 492"/>
        <xdr:cNvSpPr txBox="1"/>
      </xdr:nvSpPr>
      <xdr:spPr>
        <a:xfrm>
          <a:off x="6705111" y="166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121660</xdr:rowOff>
    </xdr:from>
    <xdr:to>
      <xdr:col>85</xdr:col>
      <xdr:colOff>127000</xdr:colOff>
      <xdr:row>35</xdr:row>
      <xdr:rowOff>140424</xdr:rowOff>
    </xdr:to>
    <xdr:cxnSp macro="">
      <xdr:nvCxnSpPr>
        <xdr:cNvPr id="522" name="直線コネクタ 521"/>
        <xdr:cNvCxnSpPr/>
      </xdr:nvCxnSpPr>
      <xdr:spPr>
        <a:xfrm flipV="1">
          <a:off x="15481300" y="6122410"/>
          <a:ext cx="8382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140424</xdr:rowOff>
    </xdr:from>
    <xdr:to>
      <xdr:col>81</xdr:col>
      <xdr:colOff>50800</xdr:colOff>
      <xdr:row>35</xdr:row>
      <xdr:rowOff>158712</xdr:rowOff>
    </xdr:to>
    <xdr:cxnSp macro="">
      <xdr:nvCxnSpPr>
        <xdr:cNvPr id="525" name="直線コネクタ 524"/>
        <xdr:cNvCxnSpPr/>
      </xdr:nvCxnSpPr>
      <xdr:spPr>
        <a:xfrm flipV="1">
          <a:off x="14592300" y="614117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117545</xdr:rowOff>
    </xdr:from>
    <xdr:to>
      <xdr:col>76</xdr:col>
      <xdr:colOff>114300</xdr:colOff>
      <xdr:row>35</xdr:row>
      <xdr:rowOff>158712</xdr:rowOff>
    </xdr:to>
    <xdr:cxnSp macro="">
      <xdr:nvCxnSpPr>
        <xdr:cNvPr id="528" name="直線コネクタ 527"/>
        <xdr:cNvCxnSpPr/>
      </xdr:nvCxnSpPr>
      <xdr:spPr>
        <a:xfrm>
          <a:off x="13703300" y="6118295"/>
          <a:ext cx="889000" cy="4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117545</xdr:rowOff>
    </xdr:from>
    <xdr:to>
      <xdr:col>71</xdr:col>
      <xdr:colOff>177800</xdr:colOff>
      <xdr:row>35</xdr:row>
      <xdr:rowOff>137776</xdr:rowOff>
    </xdr:to>
    <xdr:cxnSp macro="">
      <xdr:nvCxnSpPr>
        <xdr:cNvPr id="531" name="直線コネクタ 530"/>
        <xdr:cNvCxnSpPr/>
      </xdr:nvCxnSpPr>
      <xdr:spPr>
        <a:xfrm flipV="1">
          <a:off x="12814300" y="6118295"/>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70860</xdr:rowOff>
    </xdr:from>
    <xdr:to>
      <xdr:col>85</xdr:col>
      <xdr:colOff>177800</xdr:colOff>
      <xdr:row>36</xdr:row>
      <xdr:rowOff>1010</xdr:rowOff>
    </xdr:to>
    <xdr:sp macro="" textlink="">
      <xdr:nvSpPr>
        <xdr:cNvPr id="541" name="楕円 540"/>
        <xdr:cNvSpPr/>
      </xdr:nvSpPr>
      <xdr:spPr>
        <a:xfrm>
          <a:off x="16268700" y="60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93737</xdr:rowOff>
    </xdr:from>
    <xdr:ext cx="534377" cy="259045"/>
    <xdr:sp macro="" textlink="">
      <xdr:nvSpPr>
        <xdr:cNvPr id="542" name="消防費該当値テキスト"/>
        <xdr:cNvSpPr txBox="1"/>
      </xdr:nvSpPr>
      <xdr:spPr>
        <a:xfrm>
          <a:off x="16370300" y="59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89624</xdr:rowOff>
    </xdr:from>
    <xdr:to>
      <xdr:col>81</xdr:col>
      <xdr:colOff>101600</xdr:colOff>
      <xdr:row>36</xdr:row>
      <xdr:rowOff>19774</xdr:rowOff>
    </xdr:to>
    <xdr:sp macro="" textlink="">
      <xdr:nvSpPr>
        <xdr:cNvPr id="543" name="楕円 542"/>
        <xdr:cNvSpPr/>
      </xdr:nvSpPr>
      <xdr:spPr>
        <a:xfrm>
          <a:off x="15430500" y="60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36301</xdr:rowOff>
    </xdr:from>
    <xdr:ext cx="534377" cy="259045"/>
    <xdr:sp macro="" textlink="">
      <xdr:nvSpPr>
        <xdr:cNvPr id="544" name="テキスト ボックス 543"/>
        <xdr:cNvSpPr txBox="1"/>
      </xdr:nvSpPr>
      <xdr:spPr>
        <a:xfrm>
          <a:off x="15214111" y="586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107912</xdr:rowOff>
    </xdr:from>
    <xdr:to>
      <xdr:col>76</xdr:col>
      <xdr:colOff>165100</xdr:colOff>
      <xdr:row>36</xdr:row>
      <xdr:rowOff>38062</xdr:rowOff>
    </xdr:to>
    <xdr:sp macro="" textlink="">
      <xdr:nvSpPr>
        <xdr:cNvPr id="545" name="楕円 544"/>
        <xdr:cNvSpPr/>
      </xdr:nvSpPr>
      <xdr:spPr>
        <a:xfrm>
          <a:off x="14541500" y="61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54589</xdr:rowOff>
    </xdr:from>
    <xdr:ext cx="534377" cy="259045"/>
    <xdr:sp macro="" textlink="">
      <xdr:nvSpPr>
        <xdr:cNvPr id="546" name="テキスト ボックス 545"/>
        <xdr:cNvSpPr txBox="1"/>
      </xdr:nvSpPr>
      <xdr:spPr>
        <a:xfrm>
          <a:off x="14325111" y="58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66745</xdr:rowOff>
    </xdr:from>
    <xdr:to>
      <xdr:col>72</xdr:col>
      <xdr:colOff>38100</xdr:colOff>
      <xdr:row>35</xdr:row>
      <xdr:rowOff>168345</xdr:rowOff>
    </xdr:to>
    <xdr:sp macro="" textlink="">
      <xdr:nvSpPr>
        <xdr:cNvPr id="547" name="楕円 546"/>
        <xdr:cNvSpPr/>
      </xdr:nvSpPr>
      <xdr:spPr>
        <a:xfrm>
          <a:off x="13652500" y="606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13422</xdr:rowOff>
    </xdr:from>
    <xdr:ext cx="534377" cy="259045"/>
    <xdr:sp macro="" textlink="">
      <xdr:nvSpPr>
        <xdr:cNvPr id="548" name="テキスト ボックス 547"/>
        <xdr:cNvSpPr txBox="1"/>
      </xdr:nvSpPr>
      <xdr:spPr>
        <a:xfrm>
          <a:off x="13436111" y="58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86976</xdr:rowOff>
    </xdr:from>
    <xdr:to>
      <xdr:col>67</xdr:col>
      <xdr:colOff>101600</xdr:colOff>
      <xdr:row>36</xdr:row>
      <xdr:rowOff>17126</xdr:rowOff>
    </xdr:to>
    <xdr:sp macro="" textlink="">
      <xdr:nvSpPr>
        <xdr:cNvPr id="549" name="楕円 548"/>
        <xdr:cNvSpPr/>
      </xdr:nvSpPr>
      <xdr:spPr>
        <a:xfrm>
          <a:off x="12763500" y="60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33653</xdr:rowOff>
    </xdr:from>
    <xdr:ext cx="534377" cy="259045"/>
    <xdr:sp macro="" textlink="">
      <xdr:nvSpPr>
        <xdr:cNvPr id="550" name="テキスト ボックス 549"/>
        <xdr:cNvSpPr txBox="1"/>
      </xdr:nvSpPr>
      <xdr:spPr>
        <a:xfrm>
          <a:off x="12547111" y="586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103947</xdr:rowOff>
    </xdr:from>
    <xdr:to>
      <xdr:col>85</xdr:col>
      <xdr:colOff>127000</xdr:colOff>
      <xdr:row>57</xdr:row>
      <xdr:rowOff>133604</xdr:rowOff>
    </xdr:to>
    <xdr:cxnSp macro="">
      <xdr:nvCxnSpPr>
        <xdr:cNvPr id="579" name="直線コネクタ 578"/>
        <xdr:cNvCxnSpPr/>
      </xdr:nvCxnSpPr>
      <xdr:spPr>
        <a:xfrm flipV="1">
          <a:off x="15481300" y="9876597"/>
          <a:ext cx="838200" cy="2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5923</xdr:rowOff>
    </xdr:from>
    <xdr:to>
      <xdr:col>81</xdr:col>
      <xdr:colOff>50800</xdr:colOff>
      <xdr:row>57</xdr:row>
      <xdr:rowOff>133604</xdr:rowOff>
    </xdr:to>
    <xdr:cxnSp macro="">
      <xdr:nvCxnSpPr>
        <xdr:cNvPr id="582" name="直線コネクタ 581"/>
        <xdr:cNvCxnSpPr/>
      </xdr:nvCxnSpPr>
      <xdr:spPr>
        <a:xfrm>
          <a:off x="14592300" y="9778573"/>
          <a:ext cx="889000" cy="12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157035</xdr:rowOff>
    </xdr:from>
    <xdr:to>
      <xdr:col>76</xdr:col>
      <xdr:colOff>114300</xdr:colOff>
      <xdr:row>57</xdr:row>
      <xdr:rowOff>5923</xdr:rowOff>
    </xdr:to>
    <xdr:cxnSp macro="">
      <xdr:nvCxnSpPr>
        <xdr:cNvPr id="585" name="直線コネクタ 584"/>
        <xdr:cNvCxnSpPr/>
      </xdr:nvCxnSpPr>
      <xdr:spPr>
        <a:xfrm>
          <a:off x="13703300" y="9758235"/>
          <a:ext cx="8890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157035</xdr:rowOff>
    </xdr:from>
    <xdr:to>
      <xdr:col>71</xdr:col>
      <xdr:colOff>177800</xdr:colOff>
      <xdr:row>57</xdr:row>
      <xdr:rowOff>36914</xdr:rowOff>
    </xdr:to>
    <xdr:cxnSp macro="">
      <xdr:nvCxnSpPr>
        <xdr:cNvPr id="588" name="直線コネクタ 587"/>
        <xdr:cNvCxnSpPr/>
      </xdr:nvCxnSpPr>
      <xdr:spPr>
        <a:xfrm flipV="1">
          <a:off x="12814300" y="9758235"/>
          <a:ext cx="889000" cy="5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53147</xdr:rowOff>
    </xdr:from>
    <xdr:to>
      <xdr:col>85</xdr:col>
      <xdr:colOff>177800</xdr:colOff>
      <xdr:row>57</xdr:row>
      <xdr:rowOff>154747</xdr:rowOff>
    </xdr:to>
    <xdr:sp macro="" textlink="">
      <xdr:nvSpPr>
        <xdr:cNvPr id="598" name="楕円 597"/>
        <xdr:cNvSpPr/>
      </xdr:nvSpPr>
      <xdr:spPr>
        <a:xfrm>
          <a:off x="16268700" y="98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31574</xdr:rowOff>
    </xdr:from>
    <xdr:ext cx="534377" cy="259045"/>
    <xdr:sp macro="" textlink="">
      <xdr:nvSpPr>
        <xdr:cNvPr id="599" name="教育費該当値テキスト"/>
        <xdr:cNvSpPr txBox="1"/>
      </xdr:nvSpPr>
      <xdr:spPr>
        <a:xfrm>
          <a:off x="16370300" y="980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82804</xdr:rowOff>
    </xdr:from>
    <xdr:to>
      <xdr:col>81</xdr:col>
      <xdr:colOff>101600</xdr:colOff>
      <xdr:row>58</xdr:row>
      <xdr:rowOff>12954</xdr:rowOff>
    </xdr:to>
    <xdr:sp macro="" textlink="">
      <xdr:nvSpPr>
        <xdr:cNvPr id="600" name="楕円 599"/>
        <xdr:cNvSpPr/>
      </xdr:nvSpPr>
      <xdr:spPr>
        <a:xfrm>
          <a:off x="15430500" y="98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4081</xdr:rowOff>
    </xdr:from>
    <xdr:ext cx="534377" cy="259045"/>
    <xdr:sp macro="" textlink="">
      <xdr:nvSpPr>
        <xdr:cNvPr id="601" name="テキスト ボックス 600"/>
        <xdr:cNvSpPr txBox="1"/>
      </xdr:nvSpPr>
      <xdr:spPr>
        <a:xfrm>
          <a:off x="15214111" y="99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126573</xdr:rowOff>
    </xdr:from>
    <xdr:to>
      <xdr:col>76</xdr:col>
      <xdr:colOff>165100</xdr:colOff>
      <xdr:row>57</xdr:row>
      <xdr:rowOff>56723</xdr:rowOff>
    </xdr:to>
    <xdr:sp macro="" textlink="">
      <xdr:nvSpPr>
        <xdr:cNvPr id="602" name="楕円 601"/>
        <xdr:cNvSpPr/>
      </xdr:nvSpPr>
      <xdr:spPr>
        <a:xfrm>
          <a:off x="14541500" y="972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47850</xdr:rowOff>
    </xdr:from>
    <xdr:ext cx="534377" cy="259045"/>
    <xdr:sp macro="" textlink="">
      <xdr:nvSpPr>
        <xdr:cNvPr id="603" name="テキスト ボックス 602"/>
        <xdr:cNvSpPr txBox="1"/>
      </xdr:nvSpPr>
      <xdr:spPr>
        <a:xfrm>
          <a:off x="14325111" y="982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106235</xdr:rowOff>
    </xdr:from>
    <xdr:to>
      <xdr:col>72</xdr:col>
      <xdr:colOff>38100</xdr:colOff>
      <xdr:row>57</xdr:row>
      <xdr:rowOff>36385</xdr:rowOff>
    </xdr:to>
    <xdr:sp macro="" textlink="">
      <xdr:nvSpPr>
        <xdr:cNvPr id="604" name="楕円 603"/>
        <xdr:cNvSpPr/>
      </xdr:nvSpPr>
      <xdr:spPr>
        <a:xfrm>
          <a:off x="13652500" y="97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27512</xdr:rowOff>
    </xdr:from>
    <xdr:ext cx="534377" cy="259045"/>
    <xdr:sp macro="" textlink="">
      <xdr:nvSpPr>
        <xdr:cNvPr id="605" name="テキスト ボックス 604"/>
        <xdr:cNvSpPr txBox="1"/>
      </xdr:nvSpPr>
      <xdr:spPr>
        <a:xfrm>
          <a:off x="13436111" y="98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157564</xdr:rowOff>
    </xdr:from>
    <xdr:to>
      <xdr:col>67</xdr:col>
      <xdr:colOff>101600</xdr:colOff>
      <xdr:row>57</xdr:row>
      <xdr:rowOff>87714</xdr:rowOff>
    </xdr:to>
    <xdr:sp macro="" textlink="">
      <xdr:nvSpPr>
        <xdr:cNvPr id="606" name="楕円 605"/>
        <xdr:cNvSpPr/>
      </xdr:nvSpPr>
      <xdr:spPr>
        <a:xfrm>
          <a:off x="12763500" y="97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78841</xdr:rowOff>
    </xdr:from>
    <xdr:ext cx="534377" cy="259045"/>
    <xdr:sp macro="" textlink="">
      <xdr:nvSpPr>
        <xdr:cNvPr id="607" name="テキスト ボックス 606"/>
        <xdr:cNvSpPr txBox="1"/>
      </xdr:nvSpPr>
      <xdr:spPr>
        <a:xfrm>
          <a:off x="12547111" y="985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137210</xdr:rowOff>
    </xdr:from>
    <xdr:to>
      <xdr:col>85</xdr:col>
      <xdr:colOff>127000</xdr:colOff>
      <xdr:row>79</xdr:row>
      <xdr:rowOff>27215</xdr:rowOff>
    </xdr:to>
    <xdr:cxnSp macro="">
      <xdr:nvCxnSpPr>
        <xdr:cNvPr id="636" name="直線コネクタ 635"/>
        <xdr:cNvCxnSpPr/>
      </xdr:nvCxnSpPr>
      <xdr:spPr>
        <a:xfrm flipV="1">
          <a:off x="15481300" y="13510310"/>
          <a:ext cx="8382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27215</xdr:rowOff>
    </xdr:from>
    <xdr:to>
      <xdr:col>81</xdr:col>
      <xdr:colOff>50800</xdr:colOff>
      <xdr:row>79</xdr:row>
      <xdr:rowOff>39269</xdr:rowOff>
    </xdr:to>
    <xdr:cxnSp macro="">
      <xdr:nvCxnSpPr>
        <xdr:cNvPr id="639" name="直線コネクタ 638"/>
        <xdr:cNvCxnSpPr/>
      </xdr:nvCxnSpPr>
      <xdr:spPr>
        <a:xfrm flipV="1">
          <a:off x="14592300" y="13571765"/>
          <a:ext cx="889000" cy="1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39269</xdr:rowOff>
    </xdr:from>
    <xdr:to>
      <xdr:col>76</xdr:col>
      <xdr:colOff>114300</xdr:colOff>
      <xdr:row>79</xdr:row>
      <xdr:rowOff>44425</xdr:rowOff>
    </xdr:to>
    <xdr:cxnSp macro="">
      <xdr:nvCxnSpPr>
        <xdr:cNvPr id="642" name="直線コネクタ 641"/>
        <xdr:cNvCxnSpPr/>
      </xdr:nvCxnSpPr>
      <xdr:spPr>
        <a:xfrm flipV="1">
          <a:off x="13703300" y="13583819"/>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142647</xdr:rowOff>
    </xdr:from>
    <xdr:to>
      <xdr:col>71</xdr:col>
      <xdr:colOff>177800</xdr:colOff>
      <xdr:row>79</xdr:row>
      <xdr:rowOff>44425</xdr:rowOff>
    </xdr:to>
    <xdr:cxnSp macro="">
      <xdr:nvCxnSpPr>
        <xdr:cNvPr id="645" name="直線コネクタ 644"/>
        <xdr:cNvCxnSpPr/>
      </xdr:nvCxnSpPr>
      <xdr:spPr>
        <a:xfrm>
          <a:off x="12814300" y="13515747"/>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86410</xdr:rowOff>
    </xdr:from>
    <xdr:to>
      <xdr:col>85</xdr:col>
      <xdr:colOff>177800</xdr:colOff>
      <xdr:row>79</xdr:row>
      <xdr:rowOff>16560</xdr:rowOff>
    </xdr:to>
    <xdr:sp macro="" textlink="">
      <xdr:nvSpPr>
        <xdr:cNvPr id="655" name="楕円 654"/>
        <xdr:cNvSpPr/>
      </xdr:nvSpPr>
      <xdr:spPr>
        <a:xfrm>
          <a:off x="16268700" y="134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27829</xdr:rowOff>
    </xdr:from>
    <xdr:ext cx="469744" cy="259045"/>
    <xdr:sp macro="" textlink="">
      <xdr:nvSpPr>
        <xdr:cNvPr id="656" name="災害復旧費該当値テキスト"/>
        <xdr:cNvSpPr txBox="1"/>
      </xdr:nvSpPr>
      <xdr:spPr>
        <a:xfrm>
          <a:off x="16370300" y="1340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147865</xdr:rowOff>
    </xdr:from>
    <xdr:to>
      <xdr:col>81</xdr:col>
      <xdr:colOff>101600</xdr:colOff>
      <xdr:row>79</xdr:row>
      <xdr:rowOff>78015</xdr:rowOff>
    </xdr:to>
    <xdr:sp macro="" textlink="">
      <xdr:nvSpPr>
        <xdr:cNvPr id="657" name="楕円 656"/>
        <xdr:cNvSpPr/>
      </xdr:nvSpPr>
      <xdr:spPr>
        <a:xfrm>
          <a:off x="15430500" y="135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69142</xdr:rowOff>
    </xdr:from>
    <xdr:ext cx="469744" cy="259045"/>
    <xdr:sp macro="" textlink="">
      <xdr:nvSpPr>
        <xdr:cNvPr id="658" name="テキスト ボックス 657"/>
        <xdr:cNvSpPr txBox="1"/>
      </xdr:nvSpPr>
      <xdr:spPr>
        <a:xfrm>
          <a:off x="15246428" y="1361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159919</xdr:rowOff>
    </xdr:from>
    <xdr:to>
      <xdr:col>76</xdr:col>
      <xdr:colOff>165100</xdr:colOff>
      <xdr:row>79</xdr:row>
      <xdr:rowOff>90069</xdr:rowOff>
    </xdr:to>
    <xdr:sp macro="" textlink="">
      <xdr:nvSpPr>
        <xdr:cNvPr id="659" name="楕円 658"/>
        <xdr:cNvSpPr/>
      </xdr:nvSpPr>
      <xdr:spPr>
        <a:xfrm>
          <a:off x="14541500" y="135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81196</xdr:rowOff>
    </xdr:from>
    <xdr:ext cx="378565" cy="259045"/>
    <xdr:sp macro="" textlink="">
      <xdr:nvSpPr>
        <xdr:cNvPr id="660" name="テキスト ボックス 659"/>
        <xdr:cNvSpPr txBox="1"/>
      </xdr:nvSpPr>
      <xdr:spPr>
        <a:xfrm>
          <a:off x="14403017" y="13625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165075</xdr:rowOff>
    </xdr:from>
    <xdr:to>
      <xdr:col>72</xdr:col>
      <xdr:colOff>38100</xdr:colOff>
      <xdr:row>79</xdr:row>
      <xdr:rowOff>95225</xdr:rowOff>
    </xdr:to>
    <xdr:sp macro="" textlink="">
      <xdr:nvSpPr>
        <xdr:cNvPr id="661" name="楕円 660"/>
        <xdr:cNvSpPr/>
      </xdr:nvSpPr>
      <xdr:spPr>
        <a:xfrm>
          <a:off x="13652500" y="135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86352</xdr:rowOff>
    </xdr:from>
    <xdr:ext cx="249299" cy="259045"/>
    <xdr:sp macro="" textlink="">
      <xdr:nvSpPr>
        <xdr:cNvPr id="662" name="テキスト ボックス 661"/>
        <xdr:cNvSpPr txBox="1"/>
      </xdr:nvSpPr>
      <xdr:spPr>
        <a:xfrm>
          <a:off x="13578650" y="13630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91847</xdr:rowOff>
    </xdr:from>
    <xdr:to>
      <xdr:col>67</xdr:col>
      <xdr:colOff>101600</xdr:colOff>
      <xdr:row>79</xdr:row>
      <xdr:rowOff>21997</xdr:rowOff>
    </xdr:to>
    <xdr:sp macro="" textlink="">
      <xdr:nvSpPr>
        <xdr:cNvPr id="663" name="楕円 662"/>
        <xdr:cNvSpPr/>
      </xdr:nvSpPr>
      <xdr:spPr>
        <a:xfrm>
          <a:off x="12763500" y="134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13124</xdr:rowOff>
    </xdr:from>
    <xdr:ext cx="469744" cy="259045"/>
    <xdr:sp macro="" textlink="">
      <xdr:nvSpPr>
        <xdr:cNvPr id="664" name="テキスト ボックス 663"/>
        <xdr:cNvSpPr txBox="1"/>
      </xdr:nvSpPr>
      <xdr:spPr>
        <a:xfrm>
          <a:off x="12579428" y="1355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155229</xdr:rowOff>
    </xdr:from>
    <xdr:to>
      <xdr:col>85</xdr:col>
      <xdr:colOff>127000</xdr:colOff>
      <xdr:row>97</xdr:row>
      <xdr:rowOff>157618</xdr:rowOff>
    </xdr:to>
    <xdr:cxnSp macro="">
      <xdr:nvCxnSpPr>
        <xdr:cNvPr id="693" name="直線コネクタ 692"/>
        <xdr:cNvCxnSpPr/>
      </xdr:nvCxnSpPr>
      <xdr:spPr>
        <a:xfrm flipV="1">
          <a:off x="15481300" y="16785879"/>
          <a:ext cx="8382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157618</xdr:rowOff>
    </xdr:from>
    <xdr:to>
      <xdr:col>81</xdr:col>
      <xdr:colOff>50800</xdr:colOff>
      <xdr:row>97</xdr:row>
      <xdr:rowOff>167056</xdr:rowOff>
    </xdr:to>
    <xdr:cxnSp macro="">
      <xdr:nvCxnSpPr>
        <xdr:cNvPr id="696" name="直線コネクタ 695"/>
        <xdr:cNvCxnSpPr/>
      </xdr:nvCxnSpPr>
      <xdr:spPr>
        <a:xfrm flipV="1">
          <a:off x="14592300" y="16788268"/>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167056</xdr:rowOff>
    </xdr:from>
    <xdr:to>
      <xdr:col>76</xdr:col>
      <xdr:colOff>114300</xdr:colOff>
      <xdr:row>98</xdr:row>
      <xdr:rowOff>4311</xdr:rowOff>
    </xdr:to>
    <xdr:cxnSp macro="">
      <xdr:nvCxnSpPr>
        <xdr:cNvPr id="699" name="直線コネクタ 698"/>
        <xdr:cNvCxnSpPr/>
      </xdr:nvCxnSpPr>
      <xdr:spPr>
        <a:xfrm flipV="1">
          <a:off x="13703300" y="16797706"/>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4311</xdr:rowOff>
    </xdr:from>
    <xdr:to>
      <xdr:col>71</xdr:col>
      <xdr:colOff>177800</xdr:colOff>
      <xdr:row>98</xdr:row>
      <xdr:rowOff>4766</xdr:rowOff>
    </xdr:to>
    <xdr:cxnSp macro="">
      <xdr:nvCxnSpPr>
        <xdr:cNvPr id="702" name="直線コネクタ 701"/>
        <xdr:cNvCxnSpPr/>
      </xdr:nvCxnSpPr>
      <xdr:spPr>
        <a:xfrm flipV="1">
          <a:off x="12814300" y="16806411"/>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104429</xdr:rowOff>
    </xdr:from>
    <xdr:to>
      <xdr:col>85</xdr:col>
      <xdr:colOff>177800</xdr:colOff>
      <xdr:row>98</xdr:row>
      <xdr:rowOff>34579</xdr:rowOff>
    </xdr:to>
    <xdr:sp macro="" textlink="">
      <xdr:nvSpPr>
        <xdr:cNvPr id="712" name="楕円 711"/>
        <xdr:cNvSpPr/>
      </xdr:nvSpPr>
      <xdr:spPr>
        <a:xfrm>
          <a:off x="16268700" y="1673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82856</xdr:rowOff>
    </xdr:from>
    <xdr:ext cx="534377" cy="259045"/>
    <xdr:sp macro="" textlink="">
      <xdr:nvSpPr>
        <xdr:cNvPr id="713" name="公債費該当値テキスト"/>
        <xdr:cNvSpPr txBox="1"/>
      </xdr:nvSpPr>
      <xdr:spPr>
        <a:xfrm>
          <a:off x="16370300" y="1671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106818</xdr:rowOff>
    </xdr:from>
    <xdr:to>
      <xdr:col>81</xdr:col>
      <xdr:colOff>101600</xdr:colOff>
      <xdr:row>98</xdr:row>
      <xdr:rowOff>36968</xdr:rowOff>
    </xdr:to>
    <xdr:sp macro="" textlink="">
      <xdr:nvSpPr>
        <xdr:cNvPr id="714" name="楕円 713"/>
        <xdr:cNvSpPr/>
      </xdr:nvSpPr>
      <xdr:spPr>
        <a:xfrm>
          <a:off x="15430500" y="167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28095</xdr:rowOff>
    </xdr:from>
    <xdr:ext cx="534377" cy="259045"/>
    <xdr:sp macro="" textlink="">
      <xdr:nvSpPr>
        <xdr:cNvPr id="715" name="テキスト ボックス 714"/>
        <xdr:cNvSpPr txBox="1"/>
      </xdr:nvSpPr>
      <xdr:spPr>
        <a:xfrm>
          <a:off x="15214111" y="168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116256</xdr:rowOff>
    </xdr:from>
    <xdr:to>
      <xdr:col>76</xdr:col>
      <xdr:colOff>165100</xdr:colOff>
      <xdr:row>98</xdr:row>
      <xdr:rowOff>46406</xdr:rowOff>
    </xdr:to>
    <xdr:sp macro="" textlink="">
      <xdr:nvSpPr>
        <xdr:cNvPr id="716" name="楕円 715"/>
        <xdr:cNvSpPr/>
      </xdr:nvSpPr>
      <xdr:spPr>
        <a:xfrm>
          <a:off x="14541500" y="167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37533</xdr:rowOff>
    </xdr:from>
    <xdr:ext cx="534377" cy="259045"/>
    <xdr:sp macro="" textlink="">
      <xdr:nvSpPr>
        <xdr:cNvPr id="717" name="テキスト ボックス 716"/>
        <xdr:cNvSpPr txBox="1"/>
      </xdr:nvSpPr>
      <xdr:spPr>
        <a:xfrm>
          <a:off x="14325111" y="1683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124961</xdr:rowOff>
    </xdr:from>
    <xdr:to>
      <xdr:col>72</xdr:col>
      <xdr:colOff>38100</xdr:colOff>
      <xdr:row>98</xdr:row>
      <xdr:rowOff>55111</xdr:rowOff>
    </xdr:to>
    <xdr:sp macro="" textlink="">
      <xdr:nvSpPr>
        <xdr:cNvPr id="718" name="楕円 717"/>
        <xdr:cNvSpPr/>
      </xdr:nvSpPr>
      <xdr:spPr>
        <a:xfrm>
          <a:off x="13652500" y="167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46238</xdr:rowOff>
    </xdr:from>
    <xdr:ext cx="534377" cy="259045"/>
    <xdr:sp macro="" textlink="">
      <xdr:nvSpPr>
        <xdr:cNvPr id="719" name="テキスト ボックス 718"/>
        <xdr:cNvSpPr txBox="1"/>
      </xdr:nvSpPr>
      <xdr:spPr>
        <a:xfrm>
          <a:off x="13436111" y="168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125416</xdr:rowOff>
    </xdr:from>
    <xdr:to>
      <xdr:col>67</xdr:col>
      <xdr:colOff>101600</xdr:colOff>
      <xdr:row>98</xdr:row>
      <xdr:rowOff>55566</xdr:rowOff>
    </xdr:to>
    <xdr:sp macro="" textlink="">
      <xdr:nvSpPr>
        <xdr:cNvPr id="720" name="楕円 719"/>
        <xdr:cNvSpPr/>
      </xdr:nvSpPr>
      <xdr:spPr>
        <a:xfrm>
          <a:off x="12763500" y="1675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46693</xdr:rowOff>
    </xdr:from>
    <xdr:ext cx="534377" cy="259045"/>
    <xdr:sp macro="" textlink="">
      <xdr:nvSpPr>
        <xdr:cNvPr id="721" name="テキスト ボックス 720"/>
        <xdr:cNvSpPr txBox="1"/>
      </xdr:nvSpPr>
      <xdr:spPr>
        <a:xfrm>
          <a:off x="12547111" y="1684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39306</xdr:rowOff>
    </xdr:from>
    <xdr:to>
      <xdr:col>116</xdr:col>
      <xdr:colOff>63500</xdr:colOff>
      <xdr:row>39</xdr:row>
      <xdr:rowOff>39497</xdr:rowOff>
    </xdr:to>
    <xdr:cxnSp macro="">
      <xdr:nvCxnSpPr>
        <xdr:cNvPr id="750" name="直線コネクタ 749"/>
        <xdr:cNvCxnSpPr/>
      </xdr:nvCxnSpPr>
      <xdr:spPr>
        <a:xfrm>
          <a:off x="21323300" y="6725856"/>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39306</xdr:rowOff>
    </xdr:from>
    <xdr:to>
      <xdr:col>111</xdr:col>
      <xdr:colOff>177800</xdr:colOff>
      <xdr:row>39</xdr:row>
      <xdr:rowOff>40259</xdr:rowOff>
    </xdr:to>
    <xdr:cxnSp macro="">
      <xdr:nvCxnSpPr>
        <xdr:cNvPr id="753" name="直線コネクタ 752"/>
        <xdr:cNvCxnSpPr/>
      </xdr:nvCxnSpPr>
      <xdr:spPr>
        <a:xfrm flipV="1">
          <a:off x="20434300" y="6725856"/>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38926</xdr:rowOff>
    </xdr:from>
    <xdr:to>
      <xdr:col>107</xdr:col>
      <xdr:colOff>50800</xdr:colOff>
      <xdr:row>39</xdr:row>
      <xdr:rowOff>40259</xdr:rowOff>
    </xdr:to>
    <xdr:cxnSp macro="">
      <xdr:nvCxnSpPr>
        <xdr:cNvPr id="756" name="直線コネクタ 755"/>
        <xdr:cNvCxnSpPr/>
      </xdr:nvCxnSpPr>
      <xdr:spPr>
        <a:xfrm>
          <a:off x="19545300" y="672547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125794</xdr:rowOff>
    </xdr:from>
    <xdr:to>
      <xdr:col>102</xdr:col>
      <xdr:colOff>114300</xdr:colOff>
      <xdr:row>39</xdr:row>
      <xdr:rowOff>38926</xdr:rowOff>
    </xdr:to>
    <xdr:cxnSp macro="">
      <xdr:nvCxnSpPr>
        <xdr:cNvPr id="759" name="直線コネクタ 758"/>
        <xdr:cNvCxnSpPr/>
      </xdr:nvCxnSpPr>
      <xdr:spPr>
        <a:xfrm>
          <a:off x="18656300" y="6640894"/>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40276</xdr:rowOff>
    </xdr:from>
    <xdr:ext cx="378565" cy="259045"/>
    <xdr:sp macro="" textlink="">
      <xdr:nvSpPr>
        <xdr:cNvPr id="763" name="テキスト ボックス 762"/>
        <xdr:cNvSpPr txBox="1"/>
      </xdr:nvSpPr>
      <xdr:spPr>
        <a:xfrm>
          <a:off x="18467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160147</xdr:rowOff>
    </xdr:from>
    <xdr:to>
      <xdr:col>116</xdr:col>
      <xdr:colOff>114300</xdr:colOff>
      <xdr:row>39</xdr:row>
      <xdr:rowOff>90297</xdr:rowOff>
    </xdr:to>
    <xdr:sp macro="" textlink="">
      <xdr:nvSpPr>
        <xdr:cNvPr id="769" name="楕円 768"/>
        <xdr:cNvSpPr/>
      </xdr:nvSpPr>
      <xdr:spPr>
        <a:xfrm>
          <a:off x="221107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313932" cy="259045"/>
    <xdr:sp macro="" textlink="">
      <xdr:nvSpPr>
        <xdr:cNvPr id="770" name="諸支出金該当値テキスト"/>
        <xdr:cNvSpPr txBox="1"/>
      </xdr:nvSpPr>
      <xdr:spPr>
        <a:xfrm>
          <a:off x="22212300" y="66279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159956</xdr:rowOff>
    </xdr:from>
    <xdr:to>
      <xdr:col>112</xdr:col>
      <xdr:colOff>38100</xdr:colOff>
      <xdr:row>39</xdr:row>
      <xdr:rowOff>90106</xdr:rowOff>
    </xdr:to>
    <xdr:sp macro="" textlink="">
      <xdr:nvSpPr>
        <xdr:cNvPr id="771" name="楕円 770"/>
        <xdr:cNvSpPr/>
      </xdr:nvSpPr>
      <xdr:spPr>
        <a:xfrm>
          <a:off x="21272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81233</xdr:rowOff>
    </xdr:from>
    <xdr:ext cx="313932" cy="259045"/>
    <xdr:sp macro="" textlink="">
      <xdr:nvSpPr>
        <xdr:cNvPr id="772" name="テキスト ボックス 771"/>
        <xdr:cNvSpPr txBox="1"/>
      </xdr:nvSpPr>
      <xdr:spPr>
        <a:xfrm>
          <a:off x="21166333" y="6767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160909</xdr:rowOff>
    </xdr:from>
    <xdr:to>
      <xdr:col>107</xdr:col>
      <xdr:colOff>101600</xdr:colOff>
      <xdr:row>39</xdr:row>
      <xdr:rowOff>91059</xdr:rowOff>
    </xdr:to>
    <xdr:sp macro="" textlink="">
      <xdr:nvSpPr>
        <xdr:cNvPr id="773" name="楕円 772"/>
        <xdr:cNvSpPr/>
      </xdr:nvSpPr>
      <xdr:spPr>
        <a:xfrm>
          <a:off x="20383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82186</xdr:rowOff>
    </xdr:from>
    <xdr:ext cx="313932" cy="259045"/>
    <xdr:sp macro="" textlink="">
      <xdr:nvSpPr>
        <xdr:cNvPr id="774" name="テキスト ボックス 773"/>
        <xdr:cNvSpPr txBox="1"/>
      </xdr:nvSpPr>
      <xdr:spPr>
        <a:xfrm>
          <a:off x="20277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159576</xdr:rowOff>
    </xdr:from>
    <xdr:to>
      <xdr:col>102</xdr:col>
      <xdr:colOff>165100</xdr:colOff>
      <xdr:row>39</xdr:row>
      <xdr:rowOff>89726</xdr:rowOff>
    </xdr:to>
    <xdr:sp macro="" textlink="">
      <xdr:nvSpPr>
        <xdr:cNvPr id="775" name="楕円 774"/>
        <xdr:cNvSpPr/>
      </xdr:nvSpPr>
      <xdr:spPr>
        <a:xfrm>
          <a:off x="194945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80853</xdr:rowOff>
    </xdr:from>
    <xdr:ext cx="313932" cy="259045"/>
    <xdr:sp macro="" textlink="">
      <xdr:nvSpPr>
        <xdr:cNvPr id="776" name="テキスト ボックス 775"/>
        <xdr:cNvSpPr txBox="1"/>
      </xdr:nvSpPr>
      <xdr:spPr>
        <a:xfrm>
          <a:off x="19388333" y="6767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74994</xdr:rowOff>
    </xdr:from>
    <xdr:to>
      <xdr:col>98</xdr:col>
      <xdr:colOff>38100</xdr:colOff>
      <xdr:row>39</xdr:row>
      <xdr:rowOff>5144</xdr:rowOff>
    </xdr:to>
    <xdr:sp macro="" textlink="">
      <xdr:nvSpPr>
        <xdr:cNvPr id="777" name="楕円 776"/>
        <xdr:cNvSpPr/>
      </xdr:nvSpPr>
      <xdr:spPr>
        <a:xfrm>
          <a:off x="18605500" y="65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21670</xdr:rowOff>
    </xdr:from>
    <xdr:ext cx="378565" cy="259045"/>
    <xdr:sp macro="" textlink="">
      <xdr:nvSpPr>
        <xdr:cNvPr id="778" name="テキスト ボックス 777"/>
        <xdr:cNvSpPr txBox="1"/>
      </xdr:nvSpPr>
      <xdr:spPr>
        <a:xfrm>
          <a:off x="18467017" y="6365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全体の中で大きな割合を占める民生費は、前年度よりも△</a:t>
          </a:r>
          <a:r>
            <a:rPr kumimoji="1" lang="en-US" altLang="ja-JP" sz="1300">
              <a:latin typeface="ＭＳ Ｐゴシック" panose="020B0600070205080204" pitchFamily="50" charset="-128"/>
              <a:ea typeface="ＭＳ Ｐゴシック" panose="020B0600070205080204" pitchFamily="50" charset="-128"/>
            </a:rPr>
            <a:t>5,474</a:t>
          </a:r>
          <a:r>
            <a:rPr kumimoji="1" lang="ja-JP" altLang="en-US" sz="1300">
              <a:latin typeface="ＭＳ Ｐゴシック" panose="020B0600070205080204" pitchFamily="50" charset="-128"/>
              <a:ea typeface="ＭＳ Ｐゴシック" panose="020B0600070205080204" pitchFamily="50" charset="-128"/>
            </a:rPr>
            <a:t>円となったが、類似団体平均よりも高い状態となっている。これは臨時福祉給付金事業が終了したこと、国民健康保険制度の改正に伴い繰出金が減少したことや生活保護の生活扶助及び医療扶助費が減少したことが要因である。翌年度については消費増税対策としてのプレミアム付商品券事業が予定されており、再び増加することと考えられる。</a:t>
          </a:r>
        </a:p>
        <a:p>
          <a:r>
            <a:rPr kumimoji="1" lang="ja-JP" altLang="en-US" sz="1300">
              <a:latin typeface="ＭＳ Ｐゴシック" panose="020B0600070205080204" pitchFamily="50" charset="-128"/>
              <a:ea typeface="ＭＳ Ｐゴシック" panose="020B0600070205080204" pitchFamily="50" charset="-128"/>
            </a:rPr>
            <a:t>　商工費では、複合観光施設の本体工事が前年度で終了したことにより、前年度よりも住民一人当たりの決算額が△</a:t>
          </a:r>
          <a:r>
            <a:rPr kumimoji="1" lang="en-US" altLang="ja-JP" sz="1300">
              <a:latin typeface="ＭＳ Ｐゴシック" panose="020B0600070205080204" pitchFamily="50" charset="-128"/>
              <a:ea typeface="ＭＳ Ｐゴシック" panose="020B0600070205080204" pitchFamily="50" charset="-128"/>
            </a:rPr>
            <a:t>20,401</a:t>
          </a:r>
          <a:r>
            <a:rPr kumimoji="1" lang="ja-JP" altLang="en-US" sz="1300">
              <a:latin typeface="ＭＳ Ｐゴシック" panose="020B0600070205080204" pitchFamily="50" charset="-128"/>
              <a:ea typeface="ＭＳ Ｐゴシック" panose="020B0600070205080204" pitchFamily="50" charset="-128"/>
            </a:rPr>
            <a:t>円となり大きく減少した。平成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年度で複合観光施設整備事業が完了したことから、翌年度以降は減少し、従前の水準へ戻る見込みである。</a:t>
          </a:r>
        </a:p>
        <a:p>
          <a:r>
            <a:rPr kumimoji="1" lang="ja-JP" altLang="en-US" sz="1300">
              <a:latin typeface="ＭＳ Ｐゴシック" panose="020B0600070205080204" pitchFamily="50" charset="-128"/>
              <a:ea typeface="ＭＳ Ｐゴシック" panose="020B0600070205080204" pitchFamily="50" charset="-128"/>
            </a:rPr>
            <a:t>　教育費では、中学校の屋内運動棟の防水改修工事やスクールバスの更新など、普通建設事業費が増となり、前年度よりも住民一人当たりの決算額が＋</a:t>
          </a:r>
          <a:r>
            <a:rPr kumimoji="1" lang="en-US" altLang="ja-JP" sz="1300">
              <a:latin typeface="ＭＳ Ｐゴシック" panose="020B0600070205080204" pitchFamily="50" charset="-128"/>
              <a:ea typeface="ＭＳ Ｐゴシック" panose="020B0600070205080204" pitchFamily="50" charset="-128"/>
            </a:rPr>
            <a:t>3,892</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災害復旧費では、平成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月の豪雨災害により、災害応急復旧工事等が必要となり前年度よりも＋</a:t>
          </a:r>
          <a:r>
            <a:rPr kumimoji="1" lang="en-US" altLang="ja-JP" sz="1300">
              <a:latin typeface="ＭＳ Ｐゴシック" panose="020B0600070205080204" pitchFamily="50" charset="-128"/>
              <a:ea typeface="ＭＳ Ｐゴシック" panose="020B0600070205080204" pitchFamily="50" charset="-128"/>
            </a:rPr>
            <a:t>4,839</a:t>
          </a:r>
          <a:r>
            <a:rPr kumimoji="1" lang="ja-JP" altLang="en-US" sz="1300">
              <a:latin typeface="ＭＳ Ｐゴシック" panose="020B0600070205080204" pitchFamily="50" charset="-128"/>
              <a:ea typeface="ＭＳ Ｐゴシック" panose="020B0600070205080204" pitchFamily="50" charset="-128"/>
            </a:rPr>
            <a:t>円となった。復旧工事は概ね完了しており、翌年度以降は前年度並みの水準に戻る見込みである。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年度以来</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ぶりに黒字となった。これは加入している退職手当組合負担金の累積赤字解消のため調整負担金の額が前年度よりも減少したことや公営企業会計への負担金・補助金が減少したことにより歳出が減少したことが大きな要因である。しかし、地方交付税や臨時財政対策債の減少などにより歳入総額は減少しているため、事務事業の取捨選択により歳入規模に見合った歳出とするよ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男鹿みなと市民病院事業会計は、眼科非常勤医師の退職に伴い、白内障手術などによる入院収益が減少した影響で、赤字額が増加した。今後は地域の拠点病院として安定・継続した病院運営を行うため、病院経営専門のコンサルタントを導入し、費用対効果を高めることを主眼とした経営改善を図ることとしている。	</a:t>
          </a:r>
        </a:p>
        <a:p>
          <a:r>
            <a:rPr kumimoji="1" lang="ja-JP" altLang="en-US" sz="1400">
              <a:latin typeface="ＭＳ ゴシック" pitchFamily="49" charset="-128"/>
              <a:ea typeface="ＭＳ ゴシック" pitchFamily="49" charset="-128"/>
            </a:rPr>
            <a:t>　下水道事業会計は、一般会計からの負担金・補助金の繰入れにより黒字となったが、経常収益の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％以上が一般会計からの繰入れに依存している状況にあるため、経営戦略に合わせて経費の削減を図るとともに、下水道の加入促進を進め、使用料収入の増加に努めることとしている。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16171195</v>
      </c>
      <c r="BO4" s="430"/>
      <c r="BP4" s="430"/>
      <c r="BQ4" s="430"/>
      <c r="BR4" s="430"/>
      <c r="BS4" s="430"/>
      <c r="BT4" s="430"/>
      <c r="BU4" s="431"/>
      <c r="BV4" s="429">
        <v>17285688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3.3</v>
      </c>
      <c r="CU4" s="436"/>
      <c r="CV4" s="436"/>
      <c r="CW4" s="436"/>
      <c r="CX4" s="436"/>
      <c r="CY4" s="436"/>
      <c r="CZ4" s="436"/>
      <c r="DA4" s="437"/>
      <c r="DB4" s="435">
        <v>2.6</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15804413</v>
      </c>
      <c r="BO5" s="467"/>
      <c r="BP5" s="467"/>
      <c r="BQ5" s="467"/>
      <c r="BR5" s="467"/>
      <c r="BS5" s="467"/>
      <c r="BT5" s="467"/>
      <c r="BU5" s="468"/>
      <c r="BV5" s="466">
        <v>16993700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95.4</v>
      </c>
      <c r="CU5" s="464"/>
      <c r="CV5" s="464"/>
      <c r="CW5" s="464"/>
      <c r="CX5" s="464"/>
      <c r="CY5" s="464"/>
      <c r="CZ5" s="464"/>
      <c r="DA5" s="465"/>
      <c r="DB5" s="463">
        <v>97.8</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366782</v>
      </c>
      <c r="BO6" s="467"/>
      <c r="BP6" s="467"/>
      <c r="BQ6" s="467"/>
      <c r="BR6" s="467"/>
      <c r="BS6" s="467"/>
      <c r="BT6" s="467"/>
      <c r="BU6" s="468"/>
      <c r="BV6" s="466">
        <v>291988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100.1</v>
      </c>
      <c r="CU6" s="504"/>
      <c r="CV6" s="504"/>
      <c r="CW6" s="504"/>
      <c r="CX6" s="504"/>
      <c r="CY6" s="504"/>
      <c r="CZ6" s="504"/>
      <c r="DA6" s="505"/>
      <c r="DB6" s="503">
        <v>102.8</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28095</v>
      </c>
      <c r="BO7" s="467"/>
      <c r="BP7" s="467"/>
      <c r="BQ7" s="467"/>
      <c r="BR7" s="467"/>
      <c r="BS7" s="467"/>
      <c r="BT7" s="467"/>
      <c r="BU7" s="468"/>
      <c r="BV7" s="466">
        <v>23206</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10312302</v>
      </c>
      <c r="CU7" s="467"/>
      <c r="CV7" s="467"/>
      <c r="CW7" s="467"/>
      <c r="CX7" s="467"/>
      <c r="CY7" s="467"/>
      <c r="CZ7" s="467"/>
      <c r="DA7" s="468"/>
      <c r="DB7" s="466">
        <v>10412754</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338687</v>
      </c>
      <c r="BO8" s="467"/>
      <c r="BP8" s="467"/>
      <c r="BQ8" s="467"/>
      <c r="BR8" s="467"/>
      <c r="BS8" s="467"/>
      <c r="BT8" s="467"/>
      <c r="BU8" s="468"/>
      <c r="BV8" s="466">
        <v>268782</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0.35</v>
      </c>
      <c r="CU8" s="507"/>
      <c r="CV8" s="507"/>
      <c r="CW8" s="507"/>
      <c r="CX8" s="507"/>
      <c r="CY8" s="507"/>
      <c r="CZ8" s="507"/>
      <c r="DA8" s="508"/>
      <c r="DB8" s="506">
        <v>0.36</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28375</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69905</v>
      </c>
      <c r="BO9" s="467"/>
      <c r="BP9" s="467"/>
      <c r="BQ9" s="467"/>
      <c r="BR9" s="467"/>
      <c r="BS9" s="467"/>
      <c r="BT9" s="467"/>
      <c r="BU9" s="468"/>
      <c r="BV9" s="466">
        <v>-4972</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13.5</v>
      </c>
      <c r="CU9" s="464"/>
      <c r="CV9" s="464"/>
      <c r="CW9" s="464"/>
      <c r="CX9" s="464"/>
      <c r="CY9" s="464"/>
      <c r="CZ9" s="464"/>
      <c r="DA9" s="465"/>
      <c r="DB9" s="463">
        <v>13.5</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32294</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314334</v>
      </c>
      <c r="BO10" s="467"/>
      <c r="BP10" s="467"/>
      <c r="BQ10" s="467"/>
      <c r="BR10" s="467"/>
      <c r="BS10" s="467"/>
      <c r="BT10" s="467"/>
      <c r="BU10" s="468"/>
      <c r="BV10" s="466">
        <v>275780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231</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27626</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308600</v>
      </c>
      <c r="BO12" s="467"/>
      <c r="BP12" s="467"/>
      <c r="BQ12" s="467"/>
      <c r="BR12" s="467"/>
      <c r="BS12" s="467"/>
      <c r="BT12" s="467"/>
      <c r="BU12" s="468"/>
      <c r="BV12" s="466">
        <v>492200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139</v>
      </c>
      <c r="N13" s="555"/>
      <c r="O13" s="555"/>
      <c r="P13" s="555"/>
      <c r="Q13" s="556"/>
      <c r="R13" s="547">
        <v>27587</v>
      </c>
      <c r="S13" s="548"/>
      <c r="T13" s="548"/>
      <c r="U13" s="548"/>
      <c r="V13" s="549"/>
      <c r="W13" s="482" t="s">
        <v>140</v>
      </c>
      <c r="X13" s="483"/>
      <c r="Y13" s="483"/>
      <c r="Z13" s="483"/>
      <c r="AA13" s="483"/>
      <c r="AB13" s="473"/>
      <c r="AC13" s="517">
        <v>1720</v>
      </c>
      <c r="AD13" s="518"/>
      <c r="AE13" s="518"/>
      <c r="AF13" s="518"/>
      <c r="AG13" s="557"/>
      <c r="AH13" s="517">
        <v>2024</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75870</v>
      </c>
      <c r="BO13" s="467"/>
      <c r="BP13" s="467"/>
      <c r="BQ13" s="467"/>
      <c r="BR13" s="467"/>
      <c r="BS13" s="467"/>
      <c r="BT13" s="467"/>
      <c r="BU13" s="468"/>
      <c r="BV13" s="466">
        <v>-221392</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10.199999999999999</v>
      </c>
      <c r="CU13" s="464"/>
      <c r="CV13" s="464"/>
      <c r="CW13" s="464"/>
      <c r="CX13" s="464"/>
      <c r="CY13" s="464"/>
      <c r="CZ13" s="464"/>
      <c r="DA13" s="465"/>
      <c r="DB13" s="463">
        <v>10.7</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145</v>
      </c>
      <c r="M14" s="545"/>
      <c r="N14" s="545"/>
      <c r="O14" s="545"/>
      <c r="P14" s="545"/>
      <c r="Q14" s="546"/>
      <c r="R14" s="547">
        <v>28407</v>
      </c>
      <c r="S14" s="548"/>
      <c r="T14" s="548"/>
      <c r="U14" s="548"/>
      <c r="V14" s="549"/>
      <c r="W14" s="456"/>
      <c r="X14" s="457"/>
      <c r="Y14" s="457"/>
      <c r="Z14" s="457"/>
      <c r="AA14" s="457"/>
      <c r="AB14" s="446"/>
      <c r="AC14" s="550">
        <v>13.8</v>
      </c>
      <c r="AD14" s="551"/>
      <c r="AE14" s="551"/>
      <c r="AF14" s="551"/>
      <c r="AG14" s="552"/>
      <c r="AH14" s="550">
        <v>14.6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90.5</v>
      </c>
      <c r="CU14" s="562"/>
      <c r="CV14" s="562"/>
      <c r="CW14" s="562"/>
      <c r="CX14" s="562"/>
      <c r="CY14" s="562"/>
      <c r="CZ14" s="562"/>
      <c r="DA14" s="563"/>
      <c r="DB14" s="561">
        <v>105.7</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147</v>
      </c>
      <c r="N15" s="555"/>
      <c r="O15" s="555"/>
      <c r="P15" s="555"/>
      <c r="Q15" s="556"/>
      <c r="R15" s="547">
        <v>28361</v>
      </c>
      <c r="S15" s="548"/>
      <c r="T15" s="548"/>
      <c r="U15" s="548"/>
      <c r="V15" s="549"/>
      <c r="W15" s="482" t="s">
        <v>148</v>
      </c>
      <c r="X15" s="483"/>
      <c r="Y15" s="483"/>
      <c r="Z15" s="483"/>
      <c r="AA15" s="483"/>
      <c r="AB15" s="473"/>
      <c r="AC15" s="517">
        <v>2900</v>
      </c>
      <c r="AD15" s="518"/>
      <c r="AE15" s="518"/>
      <c r="AF15" s="518"/>
      <c r="AG15" s="557"/>
      <c r="AH15" s="517">
        <v>3138</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3115165</v>
      </c>
      <c r="BO15" s="430"/>
      <c r="BP15" s="430"/>
      <c r="BQ15" s="430"/>
      <c r="BR15" s="430"/>
      <c r="BS15" s="430"/>
      <c r="BT15" s="430"/>
      <c r="BU15" s="431"/>
      <c r="BV15" s="429">
        <v>3120688</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23.2</v>
      </c>
      <c r="AD16" s="551"/>
      <c r="AE16" s="551"/>
      <c r="AF16" s="551"/>
      <c r="AG16" s="552"/>
      <c r="AH16" s="550">
        <v>22.6</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8883090</v>
      </c>
      <c r="BO16" s="467"/>
      <c r="BP16" s="467"/>
      <c r="BQ16" s="467"/>
      <c r="BR16" s="467"/>
      <c r="BS16" s="467"/>
      <c r="BT16" s="467"/>
      <c r="BU16" s="468"/>
      <c r="BV16" s="466">
        <v>8897806</v>
      </c>
      <c r="BW16" s="467"/>
      <c r="BX16" s="467"/>
      <c r="BY16" s="467"/>
      <c r="BZ16" s="467"/>
      <c r="CA16" s="467"/>
      <c r="CB16" s="467"/>
      <c r="CC16" s="468"/>
      <c r="CD16" s="200"/>
      <c r="CE16" s="573" t="s">
        <v>154</v>
      </c>
      <c r="CF16" s="573"/>
      <c r="CG16" s="573"/>
      <c r="CH16" s="573"/>
      <c r="CI16" s="573"/>
      <c r="CJ16" s="573"/>
      <c r="CK16" s="573"/>
      <c r="CL16" s="573"/>
      <c r="CM16" s="573"/>
      <c r="CN16" s="573"/>
      <c r="CO16" s="573"/>
      <c r="CP16" s="573"/>
      <c r="CQ16" s="573"/>
      <c r="CR16" s="573"/>
      <c r="CS16" s="574"/>
      <c r="CT16" s="463">
        <v>1.4</v>
      </c>
      <c r="CU16" s="464"/>
      <c r="CV16" s="464"/>
      <c r="CW16" s="464"/>
      <c r="CX16" s="464"/>
      <c r="CY16" s="464"/>
      <c r="CZ16" s="464"/>
      <c r="DA16" s="465"/>
      <c r="DB16" s="463">
        <v>0.9</v>
      </c>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7877</v>
      </c>
      <c r="AD17" s="518"/>
      <c r="AE17" s="518"/>
      <c r="AF17" s="518"/>
      <c r="AG17" s="557"/>
      <c r="AH17" s="517">
        <v>8734</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3954129</v>
      </c>
      <c r="BO17" s="467"/>
      <c r="BP17" s="467"/>
      <c r="BQ17" s="467"/>
      <c r="BR17" s="467"/>
      <c r="BS17" s="467"/>
      <c r="BT17" s="467"/>
      <c r="BU17" s="468"/>
      <c r="BV17" s="466">
        <v>3965794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159</v>
      </c>
      <c r="C18" s="509"/>
      <c r="D18" s="509"/>
      <c r="E18" s="578"/>
      <c r="F18" s="578"/>
      <c r="G18" s="578"/>
      <c r="H18" s="578"/>
      <c r="I18" s="578"/>
      <c r="J18" s="578"/>
      <c r="K18" s="578"/>
      <c r="L18" s="579">
        <v>241.09</v>
      </c>
      <c r="M18" s="579"/>
      <c r="N18" s="579"/>
      <c r="O18" s="579"/>
      <c r="P18" s="579"/>
      <c r="Q18" s="579"/>
      <c r="R18" s="580"/>
      <c r="S18" s="580"/>
      <c r="T18" s="580"/>
      <c r="U18" s="580"/>
      <c r="V18" s="581"/>
      <c r="W18" s="484"/>
      <c r="X18" s="485"/>
      <c r="Y18" s="485"/>
      <c r="Z18" s="485"/>
      <c r="AA18" s="485"/>
      <c r="AB18" s="476"/>
      <c r="AC18" s="582">
        <v>63</v>
      </c>
      <c r="AD18" s="583"/>
      <c r="AE18" s="583"/>
      <c r="AF18" s="583"/>
      <c r="AG18" s="584"/>
      <c r="AH18" s="582">
        <v>62.9</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10000421</v>
      </c>
      <c r="BO18" s="467"/>
      <c r="BP18" s="467"/>
      <c r="BQ18" s="467"/>
      <c r="BR18" s="467"/>
      <c r="BS18" s="467"/>
      <c r="BT18" s="467"/>
      <c r="BU18" s="468"/>
      <c r="BV18" s="466">
        <v>10311589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161</v>
      </c>
      <c r="C19" s="509"/>
      <c r="D19" s="509"/>
      <c r="E19" s="578"/>
      <c r="F19" s="578"/>
      <c r="G19" s="578"/>
      <c r="H19" s="578"/>
      <c r="I19" s="578"/>
      <c r="J19" s="578"/>
      <c r="K19" s="578"/>
      <c r="L19" s="586">
        <v>118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11986688</v>
      </c>
      <c r="BO19" s="467"/>
      <c r="BP19" s="467"/>
      <c r="BQ19" s="467"/>
      <c r="BR19" s="467"/>
      <c r="BS19" s="467"/>
      <c r="BT19" s="467"/>
      <c r="BU19" s="468"/>
      <c r="BV19" s="466">
        <v>12195887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163</v>
      </c>
      <c r="C20" s="509"/>
      <c r="D20" s="509"/>
      <c r="E20" s="578"/>
      <c r="F20" s="578"/>
      <c r="G20" s="578"/>
      <c r="H20" s="578"/>
      <c r="I20" s="578"/>
      <c r="J20" s="578"/>
      <c r="K20" s="578"/>
      <c r="L20" s="586">
        <v>11147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15194730</v>
      </c>
      <c r="BO23" s="467"/>
      <c r="BP23" s="467"/>
      <c r="BQ23" s="467"/>
      <c r="BR23" s="467"/>
      <c r="BS23" s="467"/>
      <c r="BT23" s="467"/>
      <c r="BU23" s="468"/>
      <c r="BV23" s="466">
        <v>15674316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172</v>
      </c>
      <c r="F24" s="496"/>
      <c r="G24" s="496"/>
      <c r="H24" s="496"/>
      <c r="I24" s="496"/>
      <c r="J24" s="496"/>
      <c r="K24" s="497"/>
      <c r="L24" s="517">
        <v>1</v>
      </c>
      <c r="M24" s="518"/>
      <c r="N24" s="518"/>
      <c r="O24" s="518"/>
      <c r="P24" s="557"/>
      <c r="Q24" s="517">
        <v>7000</v>
      </c>
      <c r="R24" s="518"/>
      <c r="S24" s="518"/>
      <c r="T24" s="518"/>
      <c r="U24" s="518"/>
      <c r="V24" s="557"/>
      <c r="W24" s="616"/>
      <c r="X24" s="604"/>
      <c r="Y24" s="605"/>
      <c r="Z24" s="516" t="s">
        <v>173</v>
      </c>
      <c r="AA24" s="496"/>
      <c r="AB24" s="496"/>
      <c r="AC24" s="496"/>
      <c r="AD24" s="496"/>
      <c r="AE24" s="496"/>
      <c r="AF24" s="496"/>
      <c r="AG24" s="497"/>
      <c r="AH24" s="517">
        <v>248</v>
      </c>
      <c r="AI24" s="518"/>
      <c r="AJ24" s="518"/>
      <c r="AK24" s="518"/>
      <c r="AL24" s="557"/>
      <c r="AM24" s="517">
        <v>760616</v>
      </c>
      <c r="AN24" s="518"/>
      <c r="AO24" s="518"/>
      <c r="AP24" s="518"/>
      <c r="AQ24" s="518"/>
      <c r="AR24" s="557"/>
      <c r="AS24" s="517">
        <v>3067</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10089580</v>
      </c>
      <c r="BO24" s="467"/>
      <c r="BP24" s="467"/>
      <c r="BQ24" s="467"/>
      <c r="BR24" s="467"/>
      <c r="BS24" s="467"/>
      <c r="BT24" s="467"/>
      <c r="BU24" s="468"/>
      <c r="BV24" s="466">
        <v>10127655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175</v>
      </c>
      <c r="F25" s="496"/>
      <c r="G25" s="496"/>
      <c r="H25" s="496"/>
      <c r="I25" s="496"/>
      <c r="J25" s="496"/>
      <c r="K25" s="497"/>
      <c r="L25" s="517">
        <v>1</v>
      </c>
      <c r="M25" s="518"/>
      <c r="N25" s="518"/>
      <c r="O25" s="518"/>
      <c r="P25" s="557"/>
      <c r="Q25" s="517">
        <v>5710</v>
      </c>
      <c r="R25" s="518"/>
      <c r="S25" s="518"/>
      <c r="T25" s="518"/>
      <c r="U25" s="518"/>
      <c r="V25" s="557"/>
      <c r="W25" s="616"/>
      <c r="X25" s="604"/>
      <c r="Y25" s="605"/>
      <c r="Z25" s="516" t="s">
        <v>176</v>
      </c>
      <c r="AA25" s="496"/>
      <c r="AB25" s="496"/>
      <c r="AC25" s="496"/>
      <c r="AD25" s="496"/>
      <c r="AE25" s="496"/>
      <c r="AF25" s="496"/>
      <c r="AG25" s="497"/>
      <c r="AH25" s="517" t="s">
        <v>177</v>
      </c>
      <c r="AI25" s="518"/>
      <c r="AJ25" s="518"/>
      <c r="AK25" s="518"/>
      <c r="AL25" s="557"/>
      <c r="AM25" s="517" t="s">
        <v>177</v>
      </c>
      <c r="AN25" s="518"/>
      <c r="AO25" s="518"/>
      <c r="AP25" s="518"/>
      <c r="AQ25" s="518"/>
      <c r="AR25" s="557"/>
      <c r="AS25" s="517" t="s">
        <v>178</v>
      </c>
      <c r="AT25" s="518"/>
      <c r="AU25" s="518"/>
      <c r="AV25" s="518"/>
      <c r="AW25" s="518"/>
      <c r="AX25" s="519"/>
      <c r="AY25" s="426" t="s">
        <v>179</v>
      </c>
      <c r="AZ25" s="427"/>
      <c r="BA25" s="427"/>
      <c r="BB25" s="427"/>
      <c r="BC25" s="427"/>
      <c r="BD25" s="427"/>
      <c r="BE25" s="427"/>
      <c r="BF25" s="427"/>
      <c r="BG25" s="427"/>
      <c r="BH25" s="427"/>
      <c r="BI25" s="427"/>
      <c r="BJ25" s="427"/>
      <c r="BK25" s="427"/>
      <c r="BL25" s="427"/>
      <c r="BM25" s="428"/>
      <c r="BN25" s="429">
        <v>3379460</v>
      </c>
      <c r="BO25" s="430"/>
      <c r="BP25" s="430"/>
      <c r="BQ25" s="430"/>
      <c r="BR25" s="430"/>
      <c r="BS25" s="430"/>
      <c r="BT25" s="430"/>
      <c r="BU25" s="431"/>
      <c r="BV25" s="429">
        <v>4114356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180</v>
      </c>
      <c r="F26" s="496"/>
      <c r="G26" s="496"/>
      <c r="H26" s="496"/>
      <c r="I26" s="496"/>
      <c r="J26" s="496"/>
      <c r="K26" s="497"/>
      <c r="L26" s="517">
        <v>1</v>
      </c>
      <c r="M26" s="518"/>
      <c r="N26" s="518"/>
      <c r="O26" s="518"/>
      <c r="P26" s="557"/>
      <c r="Q26" s="517">
        <v>4000</v>
      </c>
      <c r="R26" s="518"/>
      <c r="S26" s="518"/>
      <c r="T26" s="518"/>
      <c r="U26" s="518"/>
      <c r="V26" s="557"/>
      <c r="W26" s="616"/>
      <c r="X26" s="604"/>
      <c r="Y26" s="605"/>
      <c r="Z26" s="516" t="s">
        <v>181</v>
      </c>
      <c r="AA26" s="626"/>
      <c r="AB26" s="626"/>
      <c r="AC26" s="626"/>
      <c r="AD26" s="626"/>
      <c r="AE26" s="626"/>
      <c r="AF26" s="626"/>
      <c r="AG26" s="627"/>
      <c r="AH26" s="517">
        <v>21</v>
      </c>
      <c r="AI26" s="518"/>
      <c r="AJ26" s="518"/>
      <c r="AK26" s="518"/>
      <c r="AL26" s="557"/>
      <c r="AM26" s="517">
        <v>68124</v>
      </c>
      <c r="AN26" s="518"/>
      <c r="AO26" s="518"/>
      <c r="AP26" s="518"/>
      <c r="AQ26" s="518"/>
      <c r="AR26" s="557"/>
      <c r="AS26" s="517">
        <v>3244</v>
      </c>
      <c r="AT26" s="518"/>
      <c r="AU26" s="518"/>
      <c r="AV26" s="518"/>
      <c r="AW26" s="518"/>
      <c r="AX26" s="519"/>
      <c r="AY26" s="469" t="s">
        <v>182</v>
      </c>
      <c r="AZ26" s="470"/>
      <c r="BA26" s="470"/>
      <c r="BB26" s="470"/>
      <c r="BC26" s="470"/>
      <c r="BD26" s="470"/>
      <c r="BE26" s="470"/>
      <c r="BF26" s="470"/>
      <c r="BG26" s="470"/>
      <c r="BH26" s="470"/>
      <c r="BI26" s="470"/>
      <c r="BJ26" s="470"/>
      <c r="BK26" s="470"/>
      <c r="BL26" s="470"/>
      <c r="BM26" s="471"/>
      <c r="BN26" s="466" t="s">
        <v>177</v>
      </c>
      <c r="BO26" s="467"/>
      <c r="BP26" s="467"/>
      <c r="BQ26" s="467"/>
      <c r="BR26" s="467"/>
      <c r="BS26" s="467"/>
      <c r="BT26" s="467"/>
      <c r="BU26" s="468"/>
      <c r="BV26" s="466" t="s">
        <v>178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183</v>
      </c>
      <c r="F27" s="496"/>
      <c r="G27" s="496"/>
      <c r="H27" s="496"/>
      <c r="I27" s="496"/>
      <c r="J27" s="496"/>
      <c r="K27" s="497"/>
      <c r="L27" s="517">
        <v>1</v>
      </c>
      <c r="M27" s="518"/>
      <c r="N27" s="518"/>
      <c r="O27" s="518"/>
      <c r="P27" s="557"/>
      <c r="Q27" s="517">
        <v>4020</v>
      </c>
      <c r="R27" s="518"/>
      <c r="S27" s="518"/>
      <c r="T27" s="518"/>
      <c r="U27" s="518"/>
      <c r="V27" s="557"/>
      <c r="W27" s="616"/>
      <c r="X27" s="604"/>
      <c r="Y27" s="605"/>
      <c r="Z27" s="516" t="s">
        <v>184</v>
      </c>
      <c r="AA27" s="496"/>
      <c r="AB27" s="496"/>
      <c r="AC27" s="496"/>
      <c r="AD27" s="496"/>
      <c r="AE27" s="496"/>
      <c r="AF27" s="496"/>
      <c r="AG27" s="497"/>
      <c r="AH27" s="517">
        <v>5</v>
      </c>
      <c r="AI27" s="518"/>
      <c r="AJ27" s="518"/>
      <c r="AK27" s="518"/>
      <c r="AL27" s="557"/>
      <c r="AM27" s="517">
        <v>14305</v>
      </c>
      <c r="AN27" s="518"/>
      <c r="AO27" s="518"/>
      <c r="AP27" s="518"/>
      <c r="AQ27" s="518"/>
      <c r="AR27" s="557"/>
      <c r="AS27" s="517">
        <v>2861</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t="s">
        <v>129</v>
      </c>
      <c r="BO27" s="640"/>
      <c r="BP27" s="640"/>
      <c r="BQ27" s="640"/>
      <c r="BR27" s="640"/>
      <c r="BS27" s="640"/>
      <c r="BT27" s="640"/>
      <c r="BU27" s="641"/>
      <c r="BV27" s="639" t="s">
        <v>177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186</v>
      </c>
      <c r="F28" s="496"/>
      <c r="G28" s="496"/>
      <c r="H28" s="496"/>
      <c r="I28" s="496"/>
      <c r="J28" s="496"/>
      <c r="K28" s="497"/>
      <c r="L28" s="517">
        <v>1</v>
      </c>
      <c r="M28" s="518"/>
      <c r="N28" s="518"/>
      <c r="O28" s="518"/>
      <c r="P28" s="557"/>
      <c r="Q28" s="517">
        <v>3600</v>
      </c>
      <c r="R28" s="518"/>
      <c r="S28" s="518"/>
      <c r="T28" s="518"/>
      <c r="U28" s="518"/>
      <c r="V28" s="557"/>
      <c r="W28" s="616"/>
      <c r="X28" s="604"/>
      <c r="Y28" s="605"/>
      <c r="Z28" s="516" t="s">
        <v>187</v>
      </c>
      <c r="AA28" s="496"/>
      <c r="AB28" s="496"/>
      <c r="AC28" s="496"/>
      <c r="AD28" s="496"/>
      <c r="AE28" s="496"/>
      <c r="AF28" s="496"/>
      <c r="AG28" s="497"/>
      <c r="AH28" s="517" t="s">
        <v>178</v>
      </c>
      <c r="AI28" s="518"/>
      <c r="AJ28" s="518"/>
      <c r="AK28" s="518"/>
      <c r="AL28" s="557"/>
      <c r="AM28" s="517" t="s">
        <v>178</v>
      </c>
      <c r="AN28" s="518"/>
      <c r="AO28" s="518"/>
      <c r="AP28" s="518"/>
      <c r="AQ28" s="518"/>
      <c r="AR28" s="557"/>
      <c r="AS28" s="517" t="s">
        <v>177</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994509</v>
      </c>
      <c r="BO28" s="430"/>
      <c r="BP28" s="430"/>
      <c r="BQ28" s="430"/>
      <c r="BR28" s="430"/>
      <c r="BS28" s="430"/>
      <c r="BT28" s="430"/>
      <c r="BU28" s="431"/>
      <c r="BV28" s="429">
        <v>838775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189</v>
      </c>
      <c r="F29" s="496"/>
      <c r="G29" s="496"/>
      <c r="H29" s="496"/>
      <c r="I29" s="496"/>
      <c r="J29" s="496"/>
      <c r="K29" s="497"/>
      <c r="L29" s="517">
        <v>16</v>
      </c>
      <c r="M29" s="518"/>
      <c r="N29" s="518"/>
      <c r="O29" s="518"/>
      <c r="P29" s="557"/>
      <c r="Q29" s="517">
        <v>3440</v>
      </c>
      <c r="R29" s="518"/>
      <c r="S29" s="518"/>
      <c r="T29" s="518"/>
      <c r="U29" s="518"/>
      <c r="V29" s="557"/>
      <c r="W29" s="617"/>
      <c r="X29" s="618"/>
      <c r="Y29" s="619"/>
      <c r="Z29" s="516" t="s">
        <v>190</v>
      </c>
      <c r="AA29" s="496"/>
      <c r="AB29" s="496"/>
      <c r="AC29" s="496"/>
      <c r="AD29" s="496"/>
      <c r="AE29" s="496"/>
      <c r="AF29" s="496"/>
      <c r="AG29" s="497"/>
      <c r="AH29" s="517">
        <v>253</v>
      </c>
      <c r="AI29" s="518"/>
      <c r="AJ29" s="518"/>
      <c r="AK29" s="518"/>
      <c r="AL29" s="557"/>
      <c r="AM29" s="517">
        <v>774921</v>
      </c>
      <c r="AN29" s="518"/>
      <c r="AO29" s="518"/>
      <c r="AP29" s="518"/>
      <c r="AQ29" s="518"/>
      <c r="AR29" s="557"/>
      <c r="AS29" s="517">
        <v>3063</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567</v>
      </c>
      <c r="BO29" s="467"/>
      <c r="BP29" s="467"/>
      <c r="BQ29" s="467"/>
      <c r="BR29" s="467"/>
      <c r="BS29" s="467"/>
      <c r="BT29" s="467"/>
      <c r="BU29" s="468"/>
      <c r="BV29" s="466">
        <v>567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95.8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1162786</v>
      </c>
      <c r="BO30" s="640"/>
      <c r="BP30" s="640"/>
      <c r="BQ30" s="640"/>
      <c r="BR30" s="640"/>
      <c r="BS30" s="640"/>
      <c r="BT30" s="640"/>
      <c r="BU30" s="641"/>
      <c r="BV30" s="639">
        <v>1178113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199</v>
      </c>
      <c r="D33" s="490"/>
      <c r="E33" s="455" t="s">
        <v>200</v>
      </c>
      <c r="F33" s="455"/>
      <c r="G33" s="455"/>
      <c r="H33" s="455"/>
      <c r="I33" s="455"/>
      <c r="J33" s="455"/>
      <c r="K33" s="455"/>
      <c r="L33" s="455"/>
      <c r="M33" s="455"/>
      <c r="N33" s="455"/>
      <c r="O33" s="455"/>
      <c r="P33" s="455"/>
      <c r="Q33" s="455"/>
      <c r="R33" s="455"/>
      <c r="S33" s="455"/>
      <c r="T33" s="215"/>
      <c r="U33" s="490" t="s">
        <v>199</v>
      </c>
      <c r="V33" s="490"/>
      <c r="W33" s="455" t="s">
        <v>201</v>
      </c>
      <c r="X33" s="455"/>
      <c r="Y33" s="455"/>
      <c r="Z33" s="455"/>
      <c r="AA33" s="455"/>
      <c r="AB33" s="455"/>
      <c r="AC33" s="455"/>
      <c r="AD33" s="455"/>
      <c r="AE33" s="455"/>
      <c r="AF33" s="455"/>
      <c r="AG33" s="455"/>
      <c r="AH33" s="455"/>
      <c r="AI33" s="455"/>
      <c r="AJ33" s="455"/>
      <c r="AK33" s="455"/>
      <c r="AL33" s="215"/>
      <c r="AM33" s="490" t="s">
        <v>202</v>
      </c>
      <c r="AN33" s="490"/>
      <c r="AO33" s="455" t="s">
        <v>201</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202</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IF('各会計、関係団体の財政状況及び健全化判断比率'!B33="","",'各会計、関係団体の財政状況及び健全化判断比率'!B33)</f>
        <v>上水道事業会計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14</v>
      </c>
      <c r="BX34" s="652"/>
      <c r="BY34" s="653" t="str">
        <f>IF('各会計、関係団体の財政状況及び健全化判断比率'!B68="","",'各会計、関係団体の財政状況及び健全化判断比率'!B68)</f>
        <v>男鹿地区消防一部事務組合（一般会計）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22</v>
      </c>
      <c r="CP34" s="652"/>
      <c r="CQ34" s="653" t="str">
        <f>IF('各会計、関係団体の財政状況及び健全化判断比率'!BS7="","",'各会計、関係団体の財政状況及び健全化判断比率'!BS7)</f>
        <v>おが地域振興公社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診療所特別会計（一般会計）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診療所特別会計（特別会計）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IF('各会計、関係団体の財政状況及び健全化判断比率'!B34="","",'各会計、関係団体の財政状況及び健全化判断比率'!B34)</f>
        <v>ガス事業会計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15</v>
      </c>
      <c r="BX35" s="652"/>
      <c r="BY35" s="653" t="str">
        <f>IF('各会計、関係団体の財政状況及び健全化判断比率'!B69="","",'各会計、関係団体の財政状況及び健全化判断比率'!B69)</f>
        <v>男鹿地区衛生処理一部事務組合（一般会計）</v>
      </c>
      <c r="BZ35" s="653"/>
      <c r="CA35" s="653"/>
      <c r="CB35" s="653"/>
      <c r="CC35" s="653"/>
      <c r="CD35" s="653"/>
      <c r="CE35" s="653"/>
      <c r="CF35" s="653"/>
      <c r="CG35" s="653"/>
      <c r="CH35" s="653"/>
      <c r="CI35" s="653"/>
      <c r="CJ35" s="653"/>
      <c r="CK35" s="653"/>
      <c r="CL35" s="653"/>
      <c r="CM35" s="653"/>
      <c r="CN35" s="213"/>
      <c r="CO35" s="652">
        <f t="shared" ref="CO35:CO43" si="3">IF(CQ35="","",CO34+1)</f>
        <v>23</v>
      </c>
      <c r="CP35" s="652"/>
      <c r="CQ35" s="653" t="str">
        <f>IF('各会計、関係団体の財政状況及び健全化判断比率'!BS8="","",'各会計、関係団体の財政状況及び健全化判断比率'!BS8)</f>
        <v>秋田中央交通　株式会社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介護保険特別会計（保険事業勘定）</v>
      </c>
      <c r="X36" s="653"/>
      <c r="Y36" s="653"/>
      <c r="Z36" s="653"/>
      <c r="AA36" s="653"/>
      <c r="AB36" s="653"/>
      <c r="AC36" s="653"/>
      <c r="AD36" s="653"/>
      <c r="AE36" s="653"/>
      <c r="AF36" s="653"/>
      <c r="AG36" s="653"/>
      <c r="AH36" s="653"/>
      <c r="AI36" s="653"/>
      <c r="AJ36" s="653"/>
      <c r="AK36" s="653"/>
      <c r="AL36" s="213"/>
      <c r="AM36" s="652">
        <f t="shared" si="0"/>
        <v>10</v>
      </c>
      <c r="AN36" s="652"/>
      <c r="AO36" s="653" t="str">
        <f>IF('各会計、関係団体の財政状況及び健全化判断比率'!B35="","",'各会計、関係団体の財政状況及び健全化判断比率'!B35)</f>
        <v>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16</v>
      </c>
      <c r="BX36" s="652"/>
      <c r="BY36" s="653" t="str">
        <f>IF('各会計、関係団体の財政状況及び健全化判断比率'!B70="","",'各会計、関係団体の財政状況及び健全化判断比率'!B70)</f>
        <v>八郎湖周辺清掃事務組合（一般会計）</v>
      </c>
      <c r="BZ36" s="653"/>
      <c r="CA36" s="653"/>
      <c r="CB36" s="653"/>
      <c r="CC36" s="653"/>
      <c r="CD36" s="653"/>
      <c r="CE36" s="653"/>
      <c r="CF36" s="653"/>
      <c r="CG36" s="653"/>
      <c r="CH36" s="653"/>
      <c r="CI36" s="653"/>
      <c r="CJ36" s="653"/>
      <c r="CK36" s="653"/>
      <c r="CL36" s="653"/>
      <c r="CM36" s="653"/>
      <c r="CN36" s="213"/>
      <c r="CO36" s="652">
        <f t="shared" si="3"/>
        <v>24</v>
      </c>
      <c r="CP36" s="652"/>
      <c r="CQ36" s="653" t="str">
        <f>IF('各会計、関係団体の財政状況及び健全化判断比率'!BS9="","",'各会計、関係団体の財政状況及び健全化判断比率'!BS9)</f>
        <v>株式会社　男鹿水族館</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介護保険特別会計（介護サービス事業勘定）</v>
      </c>
      <c r="X37" s="653"/>
      <c r="Y37" s="653"/>
      <c r="Z37" s="653"/>
      <c r="AA37" s="653"/>
      <c r="AB37" s="653"/>
      <c r="AC37" s="653"/>
      <c r="AD37" s="653"/>
      <c r="AE37" s="653"/>
      <c r="AF37" s="653"/>
      <c r="AG37" s="653"/>
      <c r="AH37" s="653"/>
      <c r="AI37" s="653"/>
      <c r="AJ37" s="653"/>
      <c r="AK37" s="653"/>
      <c r="AL37" s="213"/>
      <c r="AM37" s="652">
        <f t="shared" si="0"/>
        <v>11</v>
      </c>
      <c r="AN37" s="652"/>
      <c r="AO37" s="653" t="str">
        <f>IF('各会計、関係団体の財政状況及び健全化判断比率'!B36="","",'各会計、関係団体の財政状況及び健全化判断比率'!B36)</f>
        <v>農業集落排水事業会計</v>
      </c>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17</v>
      </c>
      <c r="BX37" s="652"/>
      <c r="BY37" s="653" t="str">
        <f>IF('各会計、関係団体の財政状況及び健全化判断比率'!B71="","",'各会計、関係団体の財政状況及び健全化判断比率'!B71)</f>
        <v>秋田県市町村総合事務組合（一般会計）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7</v>
      </c>
      <c r="V38" s="652"/>
      <c r="W38" s="653" t="str">
        <f>IF('各会計、関係団体の財政状況及び健全化判断比率'!B32="","",'各会計、関係団体の財政状況及び健全化判断比率'!B32)</f>
        <v>後期高齢者医療特別会計</v>
      </c>
      <c r="X38" s="653"/>
      <c r="Y38" s="653"/>
      <c r="Z38" s="653"/>
      <c r="AA38" s="653"/>
      <c r="AB38" s="653"/>
      <c r="AC38" s="653"/>
      <c r="AD38" s="653"/>
      <c r="AE38" s="653"/>
      <c r="AF38" s="653"/>
      <c r="AG38" s="653"/>
      <c r="AH38" s="653"/>
      <c r="AI38" s="653"/>
      <c r="AJ38" s="653"/>
      <c r="AK38" s="653"/>
      <c r="AL38" s="213"/>
      <c r="AM38" s="652">
        <f t="shared" si="0"/>
        <v>12</v>
      </c>
      <c r="AN38" s="652"/>
      <c r="AO38" s="653" t="str">
        <f>IF('各会計、関係団体の財政状況及び健全化判断比率'!B37="","",'各会計、関係団体の財政状況及び健全化判断比率'!B37)</f>
        <v>漁業集落排水事業会計</v>
      </c>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18</v>
      </c>
      <c r="BX38" s="652"/>
      <c r="BY38" s="653" t="str">
        <f>IF('各会計、関係団体の財政状況及び健全化判断比率'!B72="","",'各会計、関係団体の財政状況及び健全化判断比率'!B72)</f>
        <v>秋田県市町村総合事務組合（交通災害共済事業等特別会計）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f t="shared" si="0"/>
        <v>13</v>
      </c>
      <c r="AN39" s="652"/>
      <c r="AO39" s="653" t="str">
        <f>IF('各会計、関係団体の財政状況及び健全化判断比率'!B38="","",'各会計、関係団体の財政状況及び健全化判断比率'!B38)</f>
        <v>男鹿みなと市民病院事業会計</v>
      </c>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19</v>
      </c>
      <c r="BX39" s="652"/>
      <c r="BY39" s="653" t="str">
        <f>IF('各会計、関係団体の財政状況及び健全化判断比率'!B73="","",'各会計、関係団体の財政状況及び健全化判断比率'!B73)</f>
        <v>秋田県市町村会館管理組合（一般会計）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20</v>
      </c>
      <c r="BX40" s="652"/>
      <c r="BY40" s="653" t="str">
        <f>IF('各会計、関係団体の財政状況及び健全化判断比率'!B74="","",'各会計、関係団体の財政状況及び健全化判断比率'!B74)</f>
        <v>秋田県後期高齢者医療広域連合（一般会計）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21</v>
      </c>
      <c r="BX41" s="652"/>
      <c r="BY41" s="653" t="str">
        <f>IF('各会計、関係団体の財政状況及び健全化判断比率'!B75="","",'各会計、関係団体の財政状況及び健全化判断比率'!B75)</f>
        <v>秋田県後期高齢者医療広域連合（後期高齢者医療特別会計）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NoeAxtPqf0wGiyqzNWTpVfc1EMX3rdMNB0Vl7xrxlNiaMJeOKkTXVrymTT0Dy5YESP0L+0YSSEb4Pqhh3PP8fQ==" saltValue="FMDdyygril3BWhWEh5rip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44" t="s">
        <v>566</v>
      </c>
      <c r="D34" s="1244"/>
      <c r="E34" s="1245"/>
      <c r="F34" s="32" t="s">
        <v>567</v>
      </c>
      <c r="G34" s="33">
        <v>0.22</v>
      </c>
      <c r="H34" s="33">
        <v>0.51</v>
      </c>
      <c r="I34" s="33" t="s">
        <v>568</v>
      </c>
      <c r="J34" s="34" t="s">
        <v>569</v>
      </c>
      <c r="K34" s="22"/>
      <c r="L34" s="22"/>
      <c r="M34" s="22"/>
      <c r="N34" s="22"/>
      <c r="O34" s="22"/>
      <c r="P34" s="22"/>
    </row>
    <row r="35" spans="1:16" ht="39" customHeight="1">
      <c r="A35" s="22"/>
      <c r="B35" s="35"/>
      <c r="C35" s="1238" t="s">
        <v>570</v>
      </c>
      <c r="D35" s="1239"/>
      <c r="E35" s="1240"/>
      <c r="F35" s="36">
        <v>2.81</v>
      </c>
      <c r="G35" s="37">
        <v>3.18</v>
      </c>
      <c r="H35" s="37">
        <v>3.48</v>
      </c>
      <c r="I35" s="37">
        <v>3.33</v>
      </c>
      <c r="J35" s="38">
        <v>3.35</v>
      </c>
      <c r="K35" s="22"/>
      <c r="L35" s="22"/>
      <c r="M35" s="22"/>
      <c r="N35" s="22"/>
      <c r="O35" s="22"/>
      <c r="P35" s="22"/>
    </row>
    <row r="36" spans="1:16" ht="39" customHeight="1">
      <c r="A36" s="22"/>
      <c r="B36" s="35"/>
      <c r="C36" s="1238" t="s">
        <v>571</v>
      </c>
      <c r="D36" s="1239"/>
      <c r="E36" s="1240"/>
      <c r="F36" s="36">
        <v>3</v>
      </c>
      <c r="G36" s="37">
        <v>3.3</v>
      </c>
      <c r="H36" s="37">
        <v>2.7</v>
      </c>
      <c r="I36" s="37">
        <v>2.69</v>
      </c>
      <c r="J36" s="38">
        <v>3.28</v>
      </c>
      <c r="K36" s="22"/>
      <c r="L36" s="22"/>
      <c r="M36" s="22"/>
      <c r="N36" s="22"/>
      <c r="O36" s="22"/>
      <c r="P36" s="22"/>
    </row>
    <row r="37" spans="1:16" ht="39" customHeight="1">
      <c r="A37" s="22"/>
      <c r="B37" s="35"/>
      <c r="C37" s="1238" t="s">
        <v>572</v>
      </c>
      <c r="D37" s="1239"/>
      <c r="E37" s="1240"/>
      <c r="F37" s="36" t="s">
        <v>573</v>
      </c>
      <c r="G37" s="37">
        <v>0.71</v>
      </c>
      <c r="H37" s="37">
        <v>2.2799999999999998</v>
      </c>
      <c r="I37" s="37">
        <v>2.2200000000000002</v>
      </c>
      <c r="J37" s="38">
        <v>2.2599999999999998</v>
      </c>
      <c r="K37" s="22"/>
      <c r="L37" s="22"/>
      <c r="M37" s="22"/>
      <c r="N37" s="22"/>
      <c r="O37" s="22"/>
      <c r="P37" s="22"/>
    </row>
    <row r="38" spans="1:16" ht="39" customHeight="1">
      <c r="A38" s="22"/>
      <c r="B38" s="35"/>
      <c r="C38" s="1238" t="s">
        <v>574</v>
      </c>
      <c r="D38" s="1239"/>
      <c r="E38" s="1240"/>
      <c r="F38" s="36">
        <v>1.4</v>
      </c>
      <c r="G38" s="37">
        <v>1.23</v>
      </c>
      <c r="H38" s="37">
        <v>1.53</v>
      </c>
      <c r="I38" s="37">
        <v>1.81</v>
      </c>
      <c r="J38" s="38">
        <v>2.15</v>
      </c>
      <c r="K38" s="22"/>
      <c r="L38" s="22"/>
      <c r="M38" s="22"/>
      <c r="N38" s="22"/>
      <c r="O38" s="22"/>
      <c r="P38" s="22"/>
    </row>
    <row r="39" spans="1:16" ht="39" customHeight="1">
      <c r="A39" s="22"/>
      <c r="B39" s="35"/>
      <c r="C39" s="1238" t="s">
        <v>575</v>
      </c>
      <c r="D39" s="1239"/>
      <c r="E39" s="1240"/>
      <c r="F39" s="36">
        <v>1.1399999999999999</v>
      </c>
      <c r="G39" s="37">
        <v>0.73</v>
      </c>
      <c r="H39" s="37">
        <v>0.83</v>
      </c>
      <c r="I39" s="37">
        <v>1.08</v>
      </c>
      <c r="J39" s="38">
        <v>1.35</v>
      </c>
      <c r="K39" s="22"/>
      <c r="L39" s="22"/>
      <c r="M39" s="22"/>
      <c r="N39" s="22"/>
      <c r="O39" s="22"/>
      <c r="P39" s="22"/>
    </row>
    <row r="40" spans="1:16" ht="39" customHeight="1">
      <c r="A40" s="22"/>
      <c r="B40" s="35"/>
      <c r="C40" s="1238" t="s">
        <v>576</v>
      </c>
      <c r="D40" s="1239"/>
      <c r="E40" s="1240"/>
      <c r="F40" s="36">
        <v>0.43</v>
      </c>
      <c r="G40" s="37">
        <v>0.72</v>
      </c>
      <c r="H40" s="37">
        <v>0.64</v>
      </c>
      <c r="I40" s="37">
        <v>0.52</v>
      </c>
      <c r="J40" s="38">
        <v>0.22</v>
      </c>
      <c r="K40" s="22"/>
      <c r="L40" s="22"/>
      <c r="M40" s="22"/>
      <c r="N40" s="22"/>
      <c r="O40" s="22"/>
      <c r="P40" s="22"/>
    </row>
    <row r="41" spans="1:16" ht="39" customHeight="1">
      <c r="A41" s="22"/>
      <c r="B41" s="35"/>
      <c r="C41" s="1238" t="s">
        <v>577</v>
      </c>
      <c r="D41" s="1239"/>
      <c r="E41" s="1240"/>
      <c r="F41" s="36">
        <v>0.16</v>
      </c>
      <c r="G41" s="37">
        <v>0.22</v>
      </c>
      <c r="H41" s="37">
        <v>0.27</v>
      </c>
      <c r="I41" s="37">
        <v>0.14000000000000001</v>
      </c>
      <c r="J41" s="38">
        <v>0.13</v>
      </c>
      <c r="K41" s="22"/>
      <c r="L41" s="22"/>
      <c r="M41" s="22"/>
      <c r="N41" s="22"/>
      <c r="O41" s="22"/>
      <c r="P41" s="22"/>
    </row>
    <row r="42" spans="1:16" ht="39" customHeight="1">
      <c r="A42" s="22"/>
      <c r="B42" s="39"/>
      <c r="C42" s="1238" t="s">
        <v>578</v>
      </c>
      <c r="D42" s="1239"/>
      <c r="E42" s="1240"/>
      <c r="F42" s="36" t="s">
        <v>516</v>
      </c>
      <c r="G42" s="37" t="s">
        <v>516</v>
      </c>
      <c r="H42" s="37" t="s">
        <v>516</v>
      </c>
      <c r="I42" s="37" t="s">
        <v>516</v>
      </c>
      <c r="J42" s="38" t="s">
        <v>516</v>
      </c>
      <c r="K42" s="22"/>
      <c r="L42" s="22"/>
      <c r="M42" s="22"/>
      <c r="N42" s="22"/>
      <c r="O42" s="22"/>
      <c r="P42" s="22"/>
    </row>
    <row r="43" spans="1:16" ht="39" customHeight="1" thickBot="1">
      <c r="A43" s="22"/>
      <c r="B43" s="40"/>
      <c r="C43" s="1241" t="s">
        <v>579</v>
      </c>
      <c r="D43" s="1242"/>
      <c r="E43" s="1243"/>
      <c r="F43" s="41">
        <v>0.14000000000000001</v>
      </c>
      <c r="G43" s="42">
        <v>0.16</v>
      </c>
      <c r="H43" s="42">
        <v>0.16</v>
      </c>
      <c r="I43" s="42">
        <v>0.13</v>
      </c>
      <c r="J43" s="43">
        <v>0.11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rFTQiDaqbGuZuNh5ImWuHG+66d+tq151mprjGmAOz+uRM8O08WfKa8uL/9SwNOjfKAQtwlmhyIzkL/LHL4vYg==" saltValue="uTTyLRYli7t43yALaHJM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46" t="s">
        <v>11</v>
      </c>
      <c r="C45" s="1247"/>
      <c r="D45" s="58"/>
      <c r="E45" s="1252" t="s">
        <v>12</v>
      </c>
      <c r="F45" s="1252"/>
      <c r="G45" s="1252"/>
      <c r="H45" s="1252"/>
      <c r="I45" s="1252"/>
      <c r="J45" s="1253"/>
      <c r="K45" s="59">
        <v>1676</v>
      </c>
      <c r="L45" s="60">
        <v>1648</v>
      </c>
      <c r="M45" s="60">
        <v>1679</v>
      </c>
      <c r="N45" s="60">
        <v>1713</v>
      </c>
      <c r="O45" s="61">
        <v>1683</v>
      </c>
      <c r="P45" s="48"/>
      <c r="Q45" s="48"/>
      <c r="R45" s="48"/>
      <c r="S45" s="48"/>
      <c r="T45" s="48"/>
      <c r="U45" s="48"/>
    </row>
    <row r="46" spans="1:21" ht="30.75" customHeight="1">
      <c r="A46" s="48"/>
      <c r="B46" s="1248"/>
      <c r="C46" s="1249"/>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c r="A47" s="48"/>
      <c r="B47" s="1248"/>
      <c r="C47" s="1249"/>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c r="A48" s="48"/>
      <c r="B48" s="1248"/>
      <c r="C48" s="1249"/>
      <c r="D48" s="62"/>
      <c r="E48" s="1254" t="s">
        <v>15</v>
      </c>
      <c r="F48" s="1254"/>
      <c r="G48" s="1254"/>
      <c r="H48" s="1254"/>
      <c r="I48" s="1254"/>
      <c r="J48" s="1255"/>
      <c r="K48" s="63">
        <v>1013</v>
      </c>
      <c r="L48" s="64">
        <v>986</v>
      </c>
      <c r="M48" s="64">
        <v>825</v>
      </c>
      <c r="N48" s="64">
        <v>812</v>
      </c>
      <c r="O48" s="65">
        <v>761</v>
      </c>
      <c r="P48" s="48"/>
      <c r="Q48" s="48"/>
      <c r="R48" s="48"/>
      <c r="S48" s="48"/>
      <c r="T48" s="48"/>
      <c r="U48" s="48"/>
    </row>
    <row r="49" spans="1:21" ht="30.75" customHeight="1">
      <c r="A49" s="48"/>
      <c r="B49" s="1248"/>
      <c r="C49" s="1249"/>
      <c r="D49" s="62"/>
      <c r="E49" s="1254" t="s">
        <v>16</v>
      </c>
      <c r="F49" s="1254"/>
      <c r="G49" s="1254"/>
      <c r="H49" s="1254"/>
      <c r="I49" s="1254"/>
      <c r="J49" s="1255"/>
      <c r="K49" s="63">
        <v>140</v>
      </c>
      <c r="L49" s="64">
        <v>140</v>
      </c>
      <c r="M49" s="64">
        <v>160</v>
      </c>
      <c r="N49" s="64">
        <v>179</v>
      </c>
      <c r="O49" s="65">
        <v>183</v>
      </c>
      <c r="P49" s="48"/>
      <c r="Q49" s="48"/>
      <c r="R49" s="48"/>
      <c r="S49" s="48"/>
      <c r="T49" s="48"/>
      <c r="U49" s="48"/>
    </row>
    <row r="50" spans="1:21" ht="30.75" customHeight="1">
      <c r="A50" s="48"/>
      <c r="B50" s="1248"/>
      <c r="C50" s="1249"/>
      <c r="D50" s="62"/>
      <c r="E50" s="1254" t="s">
        <v>17</v>
      </c>
      <c r="F50" s="1254"/>
      <c r="G50" s="1254"/>
      <c r="H50" s="1254"/>
      <c r="I50" s="1254"/>
      <c r="J50" s="1255"/>
      <c r="K50" s="63">
        <v>58</v>
      </c>
      <c r="L50" s="64">
        <v>50</v>
      </c>
      <c r="M50" s="64">
        <v>41</v>
      </c>
      <c r="N50" s="64">
        <v>39</v>
      </c>
      <c r="O50" s="65">
        <v>39</v>
      </c>
      <c r="P50" s="48"/>
      <c r="Q50" s="48"/>
      <c r="R50" s="48"/>
      <c r="S50" s="48"/>
      <c r="T50" s="48"/>
      <c r="U50" s="48"/>
    </row>
    <row r="51" spans="1:21" ht="30.75" customHeight="1">
      <c r="A51" s="48"/>
      <c r="B51" s="1250"/>
      <c r="C51" s="1251"/>
      <c r="D51" s="66"/>
      <c r="E51" s="1254" t="s">
        <v>18</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c r="A52" s="48"/>
      <c r="B52" s="1256" t="s">
        <v>19</v>
      </c>
      <c r="C52" s="1257"/>
      <c r="D52" s="66"/>
      <c r="E52" s="1254" t="s">
        <v>20</v>
      </c>
      <c r="F52" s="1254"/>
      <c r="G52" s="1254"/>
      <c r="H52" s="1254"/>
      <c r="I52" s="1254"/>
      <c r="J52" s="1255"/>
      <c r="K52" s="63">
        <v>1810</v>
      </c>
      <c r="L52" s="64">
        <v>1808</v>
      </c>
      <c r="M52" s="64">
        <v>1788</v>
      </c>
      <c r="N52" s="64">
        <v>1828</v>
      </c>
      <c r="O52" s="65">
        <v>1829</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1077</v>
      </c>
      <c r="L53" s="69">
        <v>1016</v>
      </c>
      <c r="M53" s="69">
        <v>917</v>
      </c>
      <c r="N53" s="69">
        <v>915</v>
      </c>
      <c r="O53" s="70">
        <v>837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c r="B57" s="1262" t="s">
        <v>25</v>
      </c>
      <c r="C57" s="1263"/>
      <c r="D57" s="1266" t="s">
        <v>26</v>
      </c>
      <c r="E57" s="1267"/>
      <c r="F57" s="1267"/>
      <c r="G57" s="1267"/>
      <c r="H57" s="1267"/>
      <c r="I57" s="1267"/>
      <c r="J57" s="1268"/>
      <c r="K57" s="82" t="s">
        <v>602</v>
      </c>
      <c r="L57" s="83" t="s">
        <v>604</v>
      </c>
      <c r="M57" s="83" t="s">
        <v>603</v>
      </c>
      <c r="N57" s="83" t="s">
        <v>605</v>
      </c>
      <c r="O57" s="84" t="s">
        <v>603</v>
      </c>
    </row>
    <row r="58" spans="1:21" ht="31.5" customHeight="1" thickBot="1">
      <c r="B58" s="1264"/>
      <c r="C58" s="1265"/>
      <c r="D58" s="1269" t="s">
        <v>27</v>
      </c>
      <c r="E58" s="1270"/>
      <c r="F58" s="1270"/>
      <c r="G58" s="1270"/>
      <c r="H58" s="1270"/>
      <c r="I58" s="1270"/>
      <c r="J58" s="1271"/>
      <c r="K58" s="85" t="s">
        <v>603</v>
      </c>
      <c r="L58" s="86" t="s">
        <v>606</v>
      </c>
      <c r="M58" s="86" t="s">
        <v>606</v>
      </c>
      <c r="N58" s="86" t="s">
        <v>603</v>
      </c>
      <c r="O58" s="87" t="s">
        <v>603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r1VLobNqw99pBaPje0sJq9f+/MY8TlUWuHiq53IBEOo2FvF8x4NrTwcpb+WwYwyetUsNRsFyAfvYkyejekrXA==" saltValue="G2Vt9l/BPFU/t2XXecj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557</v>
      </c>
      <c r="J40" s="99" t="s">
        <v>558</v>
      </c>
      <c r="K40" s="99" t="s">
        <v>559</v>
      </c>
      <c r="L40" s="99" t="s">
        <v>560</v>
      </c>
      <c r="M40" s="100" t="s">
        <v>561</v>
      </c>
    </row>
    <row r="41" spans="2:13" ht="27.75" customHeight="1">
      <c r="B41" s="1272" t="s">
        <v>30</v>
      </c>
      <c r="C41" s="1273"/>
      <c r="D41" s="101"/>
      <c r="E41" s="1278" t="s">
        <v>31</v>
      </c>
      <c r="F41" s="1278"/>
      <c r="G41" s="1278"/>
      <c r="H41" s="1279"/>
      <c r="I41" s="102">
        <v>16332</v>
      </c>
      <c r="J41" s="103">
        <v>16452</v>
      </c>
      <c r="K41" s="103">
        <v>16082</v>
      </c>
      <c r="L41" s="103">
        <v>15674</v>
      </c>
      <c r="M41" s="104">
        <v>15195</v>
      </c>
    </row>
    <row r="42" spans="2:13" ht="27.75" customHeight="1">
      <c r="B42" s="1274"/>
      <c r="C42" s="1275"/>
      <c r="D42" s="105"/>
      <c r="E42" s="1280" t="s">
        <v>32</v>
      </c>
      <c r="F42" s="1280"/>
      <c r="G42" s="1280"/>
      <c r="H42" s="1281"/>
      <c r="I42" s="106">
        <v>313</v>
      </c>
      <c r="J42" s="107">
        <v>275</v>
      </c>
      <c r="K42" s="107">
        <v>330</v>
      </c>
      <c r="L42" s="107">
        <v>353</v>
      </c>
      <c r="M42" s="108">
        <v>338</v>
      </c>
    </row>
    <row r="43" spans="2:13" ht="27.75" customHeight="1">
      <c r="B43" s="1274"/>
      <c r="C43" s="1275"/>
      <c r="D43" s="105"/>
      <c r="E43" s="1280" t="s">
        <v>33</v>
      </c>
      <c r="F43" s="1280"/>
      <c r="G43" s="1280"/>
      <c r="H43" s="1281"/>
      <c r="I43" s="106">
        <v>13206</v>
      </c>
      <c r="J43" s="107">
        <v>12709</v>
      </c>
      <c r="K43" s="107">
        <v>11749</v>
      </c>
      <c r="L43" s="107">
        <v>10849</v>
      </c>
      <c r="M43" s="108">
        <v>9902</v>
      </c>
    </row>
    <row r="44" spans="2:13" ht="27.75" customHeight="1">
      <c r="B44" s="1274"/>
      <c r="C44" s="1275"/>
      <c r="D44" s="105"/>
      <c r="E44" s="1280" t="s">
        <v>34</v>
      </c>
      <c r="F44" s="1280"/>
      <c r="G44" s="1280"/>
      <c r="H44" s="1281"/>
      <c r="I44" s="106">
        <v>1047</v>
      </c>
      <c r="J44" s="107">
        <v>977</v>
      </c>
      <c r="K44" s="107">
        <v>895</v>
      </c>
      <c r="L44" s="107">
        <v>808</v>
      </c>
      <c r="M44" s="108">
        <v>700</v>
      </c>
    </row>
    <row r="45" spans="2:13" ht="27.75" customHeight="1">
      <c r="B45" s="1274"/>
      <c r="C45" s="1275"/>
      <c r="D45" s="105"/>
      <c r="E45" s="1280" t="s">
        <v>35</v>
      </c>
      <c r="F45" s="1280"/>
      <c r="G45" s="1280"/>
      <c r="H45" s="1281"/>
      <c r="I45" s="106">
        <v>2769</v>
      </c>
      <c r="J45" s="107">
        <v>2525</v>
      </c>
      <c r="K45" s="107">
        <v>2352</v>
      </c>
      <c r="L45" s="107">
        <v>1943</v>
      </c>
      <c r="M45" s="108">
        <v>1600</v>
      </c>
    </row>
    <row r="46" spans="2:13" ht="27.75" customHeight="1">
      <c r="B46" s="1274"/>
      <c r="C46" s="1275"/>
      <c r="D46" s="109"/>
      <c r="E46" s="1280" t="s">
        <v>36</v>
      </c>
      <c r="F46" s="1280"/>
      <c r="G46" s="1280"/>
      <c r="H46" s="1281"/>
      <c r="I46" s="106" t="s">
        <v>516</v>
      </c>
      <c r="J46" s="107" t="s">
        <v>516</v>
      </c>
      <c r="K46" s="107" t="s">
        <v>516</v>
      </c>
      <c r="L46" s="107" t="s">
        <v>516</v>
      </c>
      <c r="M46" s="108" t="s">
        <v>516</v>
      </c>
    </row>
    <row r="47" spans="2:13" ht="27.75" customHeight="1">
      <c r="B47" s="1274"/>
      <c r="C47" s="1275"/>
      <c r="D47" s="110"/>
      <c r="E47" s="1282" t="s">
        <v>37</v>
      </c>
      <c r="F47" s="1283"/>
      <c r="G47" s="1283"/>
      <c r="H47" s="1284"/>
      <c r="I47" s="106" t="s">
        <v>516</v>
      </c>
      <c r="J47" s="107" t="s">
        <v>516</v>
      </c>
      <c r="K47" s="107" t="s">
        <v>516</v>
      </c>
      <c r="L47" s="107" t="s">
        <v>516</v>
      </c>
      <c r="M47" s="108" t="s">
        <v>516</v>
      </c>
    </row>
    <row r="48" spans="2:13" ht="27.75" customHeight="1">
      <c r="B48" s="1274"/>
      <c r="C48" s="1275"/>
      <c r="D48" s="105"/>
      <c r="E48" s="1280" t="s">
        <v>38</v>
      </c>
      <c r="F48" s="1280"/>
      <c r="G48" s="1280"/>
      <c r="H48" s="1281"/>
      <c r="I48" s="106" t="s">
        <v>516</v>
      </c>
      <c r="J48" s="107" t="s">
        <v>516</v>
      </c>
      <c r="K48" s="107" t="s">
        <v>516</v>
      </c>
      <c r="L48" s="107" t="s">
        <v>516</v>
      </c>
      <c r="M48" s="108" t="s">
        <v>516</v>
      </c>
    </row>
    <row r="49" spans="2:13" ht="27.75" customHeight="1">
      <c r="B49" s="1276"/>
      <c r="C49" s="1277"/>
      <c r="D49" s="105"/>
      <c r="E49" s="1280" t="s">
        <v>39</v>
      </c>
      <c r="F49" s="1280"/>
      <c r="G49" s="1280"/>
      <c r="H49" s="1281"/>
      <c r="I49" s="106" t="s">
        <v>516</v>
      </c>
      <c r="J49" s="107" t="s">
        <v>516</v>
      </c>
      <c r="K49" s="107" t="s">
        <v>516</v>
      </c>
      <c r="L49" s="107" t="s">
        <v>516</v>
      </c>
      <c r="M49" s="108" t="s">
        <v>516</v>
      </c>
    </row>
    <row r="50" spans="2:13" ht="27.75" customHeight="1">
      <c r="B50" s="1285" t="s">
        <v>40</v>
      </c>
      <c r="C50" s="1286"/>
      <c r="D50" s="111"/>
      <c r="E50" s="1280" t="s">
        <v>41</v>
      </c>
      <c r="F50" s="1280"/>
      <c r="G50" s="1280"/>
      <c r="H50" s="1281"/>
      <c r="I50" s="106">
        <v>1307</v>
      </c>
      <c r="J50" s="107">
        <v>897</v>
      </c>
      <c r="K50" s="107">
        <v>939</v>
      </c>
      <c r="L50" s="107">
        <v>874</v>
      </c>
      <c r="M50" s="108">
        <v>1140</v>
      </c>
    </row>
    <row r="51" spans="2:13" ht="27.75" customHeight="1">
      <c r="B51" s="1274"/>
      <c r="C51" s="1275"/>
      <c r="D51" s="105"/>
      <c r="E51" s="1280" t="s">
        <v>42</v>
      </c>
      <c r="F51" s="1280"/>
      <c r="G51" s="1280"/>
      <c r="H51" s="1281"/>
      <c r="I51" s="106">
        <v>449</v>
      </c>
      <c r="J51" s="107">
        <v>445</v>
      </c>
      <c r="K51" s="107">
        <v>419</v>
      </c>
      <c r="L51" s="107">
        <v>379</v>
      </c>
      <c r="M51" s="108">
        <v>347</v>
      </c>
    </row>
    <row r="52" spans="2:13" ht="27.75" customHeight="1">
      <c r="B52" s="1276"/>
      <c r="C52" s="1277"/>
      <c r="D52" s="105"/>
      <c r="E52" s="1280" t="s">
        <v>43</v>
      </c>
      <c r="F52" s="1280"/>
      <c r="G52" s="1280"/>
      <c r="H52" s="1281"/>
      <c r="I52" s="106">
        <v>20146</v>
      </c>
      <c r="J52" s="107">
        <v>19744</v>
      </c>
      <c r="K52" s="107">
        <v>19705</v>
      </c>
      <c r="L52" s="107">
        <v>19224</v>
      </c>
      <c r="M52" s="108">
        <v>18507</v>
      </c>
    </row>
    <row r="53" spans="2:13" ht="27.75" customHeight="1" thickBot="1">
      <c r="B53" s="1287" t="s">
        <v>44</v>
      </c>
      <c r="C53" s="1288"/>
      <c r="D53" s="112"/>
      <c r="E53" s="1289" t="s">
        <v>45</v>
      </c>
      <c r="F53" s="1289"/>
      <c r="G53" s="1289"/>
      <c r="H53" s="1290"/>
      <c r="I53" s="113">
        <v>11765</v>
      </c>
      <c r="J53" s="114">
        <v>11851</v>
      </c>
      <c r="K53" s="114">
        <v>10344</v>
      </c>
      <c r="L53" s="114">
        <v>9150</v>
      </c>
      <c r="M53" s="115">
        <v>7741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dCgdfrBCfIoRCsT61EgOv7rca0z2FcNFHLEiQntppI/CYx6PXOufZM/PWzwvshNw9s1sbwLztQ8ZuODsW18fA==" saltValue="oxKheOuyA+pPoNArb1eS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559</v>
      </c>
      <c r="G54" s="124" t="s">
        <v>560</v>
      </c>
      <c r="H54" s="125" t="s">
        <v>561</v>
      </c>
    </row>
    <row r="55" spans="2:8" ht="52.5" customHeight="1">
      <c r="B55" s="126"/>
      <c r="C55" s="1299" t="s">
        <v>48</v>
      </c>
      <c r="D55" s="1299"/>
      <c r="E55" s="1300"/>
      <c r="F55" s="127">
        <v>885</v>
      </c>
      <c r="G55" s="127">
        <v>839</v>
      </c>
      <c r="H55" s="128">
        <v>995</v>
      </c>
    </row>
    <row r="56" spans="2:8" ht="52.5" customHeight="1">
      <c r="B56" s="129"/>
      <c r="C56" s="1301" t="s">
        <v>49</v>
      </c>
      <c r="D56" s="1301"/>
      <c r="E56" s="1302"/>
      <c r="F56" s="130">
        <v>1</v>
      </c>
      <c r="G56" s="130">
        <v>1</v>
      </c>
      <c r="H56" s="131">
        <v>1</v>
      </c>
    </row>
    <row r="57" spans="2:8" ht="53.25" customHeight="1">
      <c r="B57" s="129"/>
      <c r="C57" s="1303" t="s">
        <v>50</v>
      </c>
      <c r="D57" s="1303"/>
      <c r="E57" s="1304"/>
      <c r="F57" s="132">
        <v>1331</v>
      </c>
      <c r="G57" s="132">
        <v>1178</v>
      </c>
      <c r="H57" s="133">
        <v>1163</v>
      </c>
    </row>
    <row r="58" spans="2:8" ht="45.75" customHeight="1">
      <c r="B58" s="134"/>
      <c r="C58" s="1291" t="s">
        <v>589</v>
      </c>
      <c r="D58" s="1292"/>
      <c r="E58" s="1293"/>
      <c r="F58" s="135">
        <v>1301</v>
      </c>
      <c r="G58" s="135">
        <v>1083</v>
      </c>
      <c r="H58" s="136">
        <v>1023</v>
      </c>
    </row>
    <row r="59" spans="2:8" ht="45.75" customHeight="1">
      <c r="B59" s="134"/>
      <c r="C59" s="1291" t="s">
        <v>590</v>
      </c>
      <c r="D59" s="1292"/>
      <c r="E59" s="1293"/>
      <c r="F59" s="135" t="s">
        <v>516</v>
      </c>
      <c r="G59" s="135">
        <v>65</v>
      </c>
      <c r="H59" s="136">
        <v>117</v>
      </c>
    </row>
    <row r="60" spans="2:8" ht="45.75" customHeight="1">
      <c r="B60" s="134"/>
      <c r="C60" s="1291" t="s">
        <v>591</v>
      </c>
      <c r="D60" s="1292"/>
      <c r="E60" s="1293"/>
      <c r="F60" s="135">
        <v>10</v>
      </c>
      <c r="G60" s="135">
        <v>10</v>
      </c>
      <c r="H60" s="136">
        <v>10</v>
      </c>
    </row>
    <row r="61" spans="2:8" ht="45.75" customHeight="1">
      <c r="B61" s="134"/>
      <c r="C61" s="1291" t="s">
        <v>592</v>
      </c>
      <c r="D61" s="1292"/>
      <c r="E61" s="1293"/>
      <c r="F61" s="135">
        <v>9</v>
      </c>
      <c r="G61" s="135">
        <v>9</v>
      </c>
      <c r="H61" s="136">
        <v>9</v>
      </c>
    </row>
    <row r="62" spans="2:8" ht="45.75" customHeight="1" thickBot="1">
      <c r="B62" s="137"/>
      <c r="C62" s="1294" t="s">
        <v>593</v>
      </c>
      <c r="D62" s="1295"/>
      <c r="E62" s="1296"/>
      <c r="F62" s="138">
        <v>6</v>
      </c>
      <c r="G62" s="138">
        <v>6</v>
      </c>
      <c r="H62" s="139">
        <v>3</v>
      </c>
    </row>
    <row r="63" spans="2:8" ht="52.5" customHeight="1" thickBot="1">
      <c r="B63" s="140"/>
      <c r="C63" s="1297" t="s">
        <v>51</v>
      </c>
      <c r="D63" s="1297"/>
      <c r="E63" s="1298"/>
      <c r="F63" s="141">
        <v>2217</v>
      </c>
      <c r="G63" s="141">
        <v>2017</v>
      </c>
      <c r="H63" s="142">
        <v>2158</v>
      </c>
    </row>
    <row r="64" spans="2:8" ht="15" customHeight="1"/>
    <row r="65" ht="0" hidden="1" customHeight="1"/>
    <row r="66" ht="0" hidden="1" customHeight="1"/>
  </sheetData>
  <sheetProtection algorithmName="SHA-512" hashValue="B6wYUy8GZ4MNF4E+4OmIUiF0N7oYAbPr6vQrxI+hqsA0/yx8oZPtKGrK5DLwUL8v+oOa+qExv6sZnzCL4eGb9Q==" saltValue="jEDpWHRuCQLE6KnRvdcX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611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612</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557</v>
      </c>
      <c r="BQ50" s="1310"/>
      <c r="BR50" s="1310"/>
      <c r="BS50" s="1310"/>
      <c r="BT50" s="1310"/>
      <c r="BU50" s="1310"/>
      <c r="BV50" s="1310"/>
      <c r="BW50" s="1310"/>
      <c r="BX50" s="1310" t="s">
        <v>558</v>
      </c>
      <c r="BY50" s="1310"/>
      <c r="BZ50" s="1310"/>
      <c r="CA50" s="1310"/>
      <c r="CB50" s="1310"/>
      <c r="CC50" s="1310"/>
      <c r="CD50" s="1310"/>
      <c r="CE50" s="1310"/>
      <c r="CF50" s="1310" t="s">
        <v>559</v>
      </c>
      <c r="CG50" s="1310"/>
      <c r="CH50" s="1310"/>
      <c r="CI50" s="1310"/>
      <c r="CJ50" s="1310"/>
      <c r="CK50" s="1310"/>
      <c r="CL50" s="1310"/>
      <c r="CM50" s="1310"/>
      <c r="CN50" s="1310" t="s">
        <v>560</v>
      </c>
      <c r="CO50" s="1310"/>
      <c r="CP50" s="1310"/>
      <c r="CQ50" s="1310"/>
      <c r="CR50" s="1310"/>
      <c r="CS50" s="1310"/>
      <c r="CT50" s="1310"/>
      <c r="CU50" s="1310"/>
      <c r="CV50" s="1310" t="s">
        <v>561</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613</v>
      </c>
      <c r="AO51" s="1308"/>
      <c r="AP51" s="1308"/>
      <c r="AQ51" s="1308"/>
      <c r="AR51" s="1308"/>
      <c r="AS51" s="1308"/>
      <c r="AT51" s="1308"/>
      <c r="AU51" s="1308"/>
      <c r="AV51" s="1308"/>
      <c r="AW51" s="1308"/>
      <c r="AX51" s="1308"/>
      <c r="AY51" s="1308"/>
      <c r="AZ51" s="1308"/>
      <c r="BA51" s="1308"/>
      <c r="BB51" s="1308" t="s">
        <v>614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130.80000000000001</v>
      </c>
      <c r="BY51" s="1305"/>
      <c r="BZ51" s="1305"/>
      <c r="CA51" s="1305"/>
      <c r="CB51" s="1305"/>
      <c r="CC51" s="1305"/>
      <c r="CD51" s="1305"/>
      <c r="CE51" s="1305"/>
      <c r="CF51" s="1317"/>
      <c r="CG51" s="1305"/>
      <c r="CH51" s="1305"/>
      <c r="CI51" s="1305"/>
      <c r="CJ51" s="1305"/>
      <c r="CK51" s="1305"/>
      <c r="CL51" s="1305"/>
      <c r="CM51" s="1305"/>
      <c r="CN51" s="1317"/>
      <c r="CO51" s="1305"/>
      <c r="CP51" s="1305"/>
      <c r="CQ51" s="1305"/>
      <c r="CR51" s="1305"/>
      <c r="CS51" s="1305"/>
      <c r="CT51" s="1305"/>
      <c r="CU51" s="1305"/>
      <c r="CV51" s="1317"/>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31.4</v>
      </c>
      <c r="BY53" s="1305"/>
      <c r="BZ53" s="1305"/>
      <c r="CA53" s="1305"/>
      <c r="CB53" s="1305"/>
      <c r="CC53" s="1305"/>
      <c r="CD53" s="1305"/>
      <c r="CE53" s="1305"/>
      <c r="CF53" s="1317"/>
      <c r="CG53" s="1305"/>
      <c r="CH53" s="1305"/>
      <c r="CI53" s="1305"/>
      <c r="CJ53" s="1305"/>
      <c r="CK53" s="1305"/>
      <c r="CL53" s="1305"/>
      <c r="CM53" s="1305"/>
      <c r="CN53" s="1317"/>
      <c r="CO53" s="1305"/>
      <c r="CP53" s="1305"/>
      <c r="CQ53" s="1305"/>
      <c r="CR53" s="1305"/>
      <c r="CS53" s="1305"/>
      <c r="CT53" s="1305"/>
      <c r="CU53" s="1305"/>
      <c r="CV53" s="1317"/>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616</v>
      </c>
      <c r="AO55" s="1310"/>
      <c r="AP55" s="1310"/>
      <c r="AQ55" s="1310"/>
      <c r="AR55" s="1310"/>
      <c r="AS55" s="1310"/>
      <c r="AT55" s="1310"/>
      <c r="AU55" s="1310"/>
      <c r="AV55" s="1310"/>
      <c r="AW55" s="1310"/>
      <c r="AX55" s="1310"/>
      <c r="AY55" s="1310"/>
      <c r="AZ55" s="1310"/>
      <c r="BA55" s="1310"/>
      <c r="BB55" s="1308" t="s">
        <v>617</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58.5</v>
      </c>
      <c r="BY55" s="1305"/>
      <c r="BZ55" s="1305"/>
      <c r="CA55" s="1305"/>
      <c r="CB55" s="1305"/>
      <c r="CC55" s="1305"/>
      <c r="CD55" s="1305"/>
      <c r="CE55" s="1305"/>
      <c r="CF55" s="1317"/>
      <c r="CG55" s="1305"/>
      <c r="CH55" s="1305"/>
      <c r="CI55" s="1305"/>
      <c r="CJ55" s="1305"/>
      <c r="CK55" s="1305"/>
      <c r="CL55" s="1305"/>
      <c r="CM55" s="1305"/>
      <c r="CN55" s="1317"/>
      <c r="CO55" s="1305"/>
      <c r="CP55" s="1305"/>
      <c r="CQ55" s="1305"/>
      <c r="CR55" s="1305"/>
      <c r="CS55" s="1305"/>
      <c r="CT55" s="1305"/>
      <c r="CU55" s="1305"/>
      <c r="CV55" s="1317"/>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52.9</v>
      </c>
      <c r="BY57" s="1305"/>
      <c r="BZ57" s="1305"/>
      <c r="CA57" s="1305"/>
      <c r="CB57" s="1305"/>
      <c r="CC57" s="1305"/>
      <c r="CD57" s="1305"/>
      <c r="CE57" s="1305"/>
      <c r="CF57" s="1317"/>
      <c r="CG57" s="1305"/>
      <c r="CH57" s="1305"/>
      <c r="CI57" s="1305"/>
      <c r="CJ57" s="1305"/>
      <c r="CK57" s="1305"/>
      <c r="CL57" s="1305"/>
      <c r="CM57" s="1305"/>
      <c r="CN57" s="1317"/>
      <c r="CO57" s="1305"/>
      <c r="CP57" s="1305"/>
      <c r="CQ57" s="1305"/>
      <c r="CR57" s="1305"/>
      <c r="CS57" s="1305"/>
      <c r="CT57" s="1305"/>
      <c r="CU57" s="1305"/>
      <c r="CV57" s="1317"/>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618</v>
      </c>
    </row>
    <row r="64" spans="1:109">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622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612</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557</v>
      </c>
      <c r="BQ72" s="1310"/>
      <c r="BR72" s="1310"/>
      <c r="BS72" s="1310"/>
      <c r="BT72" s="1310"/>
      <c r="BU72" s="1310"/>
      <c r="BV72" s="1310"/>
      <c r="BW72" s="1310"/>
      <c r="BX72" s="1310" t="s">
        <v>558</v>
      </c>
      <c r="BY72" s="1310"/>
      <c r="BZ72" s="1310"/>
      <c r="CA72" s="1310"/>
      <c r="CB72" s="1310"/>
      <c r="CC72" s="1310"/>
      <c r="CD72" s="1310"/>
      <c r="CE72" s="1310"/>
      <c r="CF72" s="1310" t="s">
        <v>559</v>
      </c>
      <c r="CG72" s="1310"/>
      <c r="CH72" s="1310"/>
      <c r="CI72" s="1310"/>
      <c r="CJ72" s="1310"/>
      <c r="CK72" s="1310"/>
      <c r="CL72" s="1310"/>
      <c r="CM72" s="1310"/>
      <c r="CN72" s="1310" t="s">
        <v>560</v>
      </c>
      <c r="CO72" s="1310"/>
      <c r="CP72" s="1310"/>
      <c r="CQ72" s="1310"/>
      <c r="CR72" s="1310"/>
      <c r="CS72" s="1310"/>
      <c r="CT72" s="1310"/>
      <c r="CU72" s="1310"/>
      <c r="CV72" s="1310" t="s">
        <v>561</v>
      </c>
      <c r="CW72" s="1310"/>
      <c r="CX72" s="1310"/>
      <c r="CY72" s="1310"/>
      <c r="CZ72" s="1310"/>
      <c r="DA72" s="1310"/>
      <c r="DB72" s="1310"/>
      <c r="DC72" s="1310"/>
    </row>
    <row r="73" spans="2:107">
      <c r="B73" s="394"/>
      <c r="G73" s="1313"/>
      <c r="H73" s="1313"/>
      <c r="I73" s="1313"/>
      <c r="J73" s="1313"/>
      <c r="K73" s="1309"/>
      <c r="L73" s="1309"/>
      <c r="M73" s="1309"/>
      <c r="N73" s="1309"/>
      <c r="AM73" s="403"/>
      <c r="AN73" s="1308" t="s">
        <v>613</v>
      </c>
      <c r="AO73" s="1308"/>
      <c r="AP73" s="1308"/>
      <c r="AQ73" s="1308"/>
      <c r="AR73" s="1308"/>
      <c r="AS73" s="1308"/>
      <c r="AT73" s="1308"/>
      <c r="AU73" s="1308"/>
      <c r="AV73" s="1308"/>
      <c r="AW73" s="1308"/>
      <c r="AX73" s="1308"/>
      <c r="AY73" s="1308"/>
      <c r="AZ73" s="1308"/>
      <c r="BA73" s="1308"/>
      <c r="BB73" s="1308" t="s">
        <v>617</v>
      </c>
      <c r="BC73" s="1308"/>
      <c r="BD73" s="1308"/>
      <c r="BE73" s="1308"/>
      <c r="BF73" s="1308"/>
      <c r="BG73" s="1308"/>
      <c r="BH73" s="1308"/>
      <c r="BI73" s="1308"/>
      <c r="BJ73" s="1308"/>
      <c r="BK73" s="1308"/>
      <c r="BL73" s="1308"/>
      <c r="BM73" s="1308"/>
      <c r="BN73" s="1308"/>
      <c r="BO73" s="1308"/>
      <c r="BP73" s="1305">
        <v>132.4</v>
      </c>
      <c r="BQ73" s="1305"/>
      <c r="BR73" s="1305"/>
      <c r="BS73" s="1305"/>
      <c r="BT73" s="1305"/>
      <c r="BU73" s="1305"/>
      <c r="BV73" s="1305"/>
      <c r="BW73" s="1305"/>
      <c r="BX73" s="1305">
        <v>130.80000000000001</v>
      </c>
      <c r="BY73" s="1305"/>
      <c r="BZ73" s="1305"/>
      <c r="CA73" s="1305"/>
      <c r="CB73" s="1305"/>
      <c r="CC73" s="1305"/>
      <c r="CD73" s="1305"/>
      <c r="CE73" s="1305"/>
      <c r="CF73" s="1305">
        <v>117</v>
      </c>
      <c r="CG73" s="1305"/>
      <c r="CH73" s="1305"/>
      <c r="CI73" s="1305"/>
      <c r="CJ73" s="1305"/>
      <c r="CK73" s="1305"/>
      <c r="CL73" s="1305"/>
      <c r="CM73" s="1305"/>
      <c r="CN73" s="1305">
        <v>105.7</v>
      </c>
      <c r="CO73" s="1305"/>
      <c r="CP73" s="1305"/>
      <c r="CQ73" s="1305"/>
      <c r="CR73" s="1305"/>
      <c r="CS73" s="1305"/>
      <c r="CT73" s="1305"/>
      <c r="CU73" s="1305"/>
      <c r="CV73" s="1305">
        <v>90.5</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619</v>
      </c>
      <c r="BC75" s="1308"/>
      <c r="BD75" s="1308"/>
      <c r="BE75" s="1308"/>
      <c r="BF75" s="1308"/>
      <c r="BG75" s="1308"/>
      <c r="BH75" s="1308"/>
      <c r="BI75" s="1308"/>
      <c r="BJ75" s="1308"/>
      <c r="BK75" s="1308"/>
      <c r="BL75" s="1308"/>
      <c r="BM75" s="1308"/>
      <c r="BN75" s="1308"/>
      <c r="BO75" s="1308"/>
      <c r="BP75" s="1305">
        <v>12.9</v>
      </c>
      <c r="BQ75" s="1305"/>
      <c r="BR75" s="1305"/>
      <c r="BS75" s="1305"/>
      <c r="BT75" s="1305"/>
      <c r="BU75" s="1305"/>
      <c r="BV75" s="1305"/>
      <c r="BW75" s="1305"/>
      <c r="BX75" s="1305">
        <v>12.1</v>
      </c>
      <c r="BY75" s="1305"/>
      <c r="BZ75" s="1305"/>
      <c r="CA75" s="1305"/>
      <c r="CB75" s="1305"/>
      <c r="CC75" s="1305"/>
      <c r="CD75" s="1305"/>
      <c r="CE75" s="1305"/>
      <c r="CF75" s="1305">
        <v>11.2</v>
      </c>
      <c r="CG75" s="1305"/>
      <c r="CH75" s="1305"/>
      <c r="CI75" s="1305"/>
      <c r="CJ75" s="1305"/>
      <c r="CK75" s="1305"/>
      <c r="CL75" s="1305"/>
      <c r="CM75" s="1305"/>
      <c r="CN75" s="1305">
        <v>10.7</v>
      </c>
      <c r="CO75" s="1305"/>
      <c r="CP75" s="1305"/>
      <c r="CQ75" s="1305"/>
      <c r="CR75" s="1305"/>
      <c r="CS75" s="1305"/>
      <c r="CT75" s="1305"/>
      <c r="CU75" s="1305"/>
      <c r="CV75" s="1305">
        <v>10.199999999999999</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616</v>
      </c>
      <c r="AO77" s="1310"/>
      <c r="AP77" s="1310"/>
      <c r="AQ77" s="1310"/>
      <c r="AR77" s="1310"/>
      <c r="AS77" s="1310"/>
      <c r="AT77" s="1310"/>
      <c r="AU77" s="1310"/>
      <c r="AV77" s="1310"/>
      <c r="AW77" s="1310"/>
      <c r="AX77" s="1310"/>
      <c r="AY77" s="1310"/>
      <c r="AZ77" s="1310"/>
      <c r="BA77" s="1310"/>
      <c r="BB77" s="1308" t="s">
        <v>617</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58.5</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620</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10.7</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Fsu1ZRP5v4ewNEW/wG9i+xWeNQoAN44HyikY0vGhTNlRHBhgAGvvP0Om8Ce365xzLd5poNmkD/TsG0GrolVXw==" saltValue="WdqBBDg6nZE7C3jz4l94n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VTetpCddHWlRhK9cRABA+XJpIxJ3E4HyhL+9vjoPbnyWxQpMlka9sVJPEi37V82dC1YCqJKEPCH5E9Mc+ksNA==" saltValue="H6xOrkZDtHOQXeLYq3JL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UX/EvNi2mkepVJ2MSyE7r+K4NdGzQL1lYmDMD6gvFS+JOlGPpoRQrnDOW4wRvI8uGFJa4VVnQdDk/W3bvY6UQ==" saltValue="CAaA7btiV1cAvpt4D4Vxl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554</v>
      </c>
      <c r="G2" s="156"/>
      <c r="H2" s="157"/>
    </row>
    <row r="3" spans="1:8">
      <c r="A3" s="153" t="s">
        <v>547</v>
      </c>
      <c r="B3" s="158"/>
      <c r="C3" s="159"/>
      <c r="D3" s="160">
        <v>62701</v>
      </c>
      <c r="E3" s="161"/>
      <c r="F3" s="162">
        <v>106614</v>
      </c>
      <c r="G3" s="163"/>
      <c r="H3" s="164"/>
    </row>
    <row r="4" spans="1:8">
      <c r="A4" s="165"/>
      <c r="B4" s="166"/>
      <c r="C4" s="167"/>
      <c r="D4" s="168">
        <v>35270</v>
      </c>
      <c r="E4" s="169"/>
      <c r="F4" s="170">
        <v>45545</v>
      </c>
      <c r="G4" s="171"/>
      <c r="H4" s="172"/>
    </row>
    <row r="5" spans="1:8">
      <c r="A5" s="153" t="s">
        <v>549</v>
      </c>
      <c r="B5" s="158"/>
      <c r="C5" s="159"/>
      <c r="D5" s="160">
        <v>82298</v>
      </c>
      <c r="E5" s="161"/>
      <c r="F5" s="162">
        <v>85459</v>
      </c>
      <c r="G5" s="163"/>
      <c r="H5" s="164"/>
    </row>
    <row r="6" spans="1:8">
      <c r="A6" s="165"/>
      <c r="B6" s="166"/>
      <c r="C6" s="167"/>
      <c r="D6" s="168">
        <v>35180</v>
      </c>
      <c r="E6" s="169"/>
      <c r="F6" s="170">
        <v>44378</v>
      </c>
      <c r="G6" s="171"/>
      <c r="H6" s="172"/>
    </row>
    <row r="7" spans="1:8">
      <c r="A7" s="153" t="s">
        <v>550</v>
      </c>
      <c r="B7" s="158"/>
      <c r="C7" s="159"/>
      <c r="D7" s="160">
        <v>61808</v>
      </c>
      <c r="E7" s="161"/>
      <c r="F7" s="162">
        <v>83280</v>
      </c>
      <c r="G7" s="163"/>
      <c r="H7" s="164"/>
    </row>
    <row r="8" spans="1:8">
      <c r="A8" s="165"/>
      <c r="B8" s="166"/>
      <c r="C8" s="167"/>
      <c r="D8" s="168">
        <v>24593</v>
      </c>
      <c r="E8" s="169"/>
      <c r="F8" s="170">
        <v>43123</v>
      </c>
      <c r="G8" s="171"/>
      <c r="H8" s="172"/>
    </row>
    <row r="9" spans="1:8">
      <c r="A9" s="153" t="s">
        <v>551</v>
      </c>
      <c r="B9" s="158"/>
      <c r="C9" s="159"/>
      <c r="D9" s="160">
        <v>78932</v>
      </c>
      <c r="E9" s="161"/>
      <c r="F9" s="162">
        <v>88968</v>
      </c>
      <c r="G9" s="163"/>
      <c r="H9" s="164"/>
    </row>
    <row r="10" spans="1:8">
      <c r="A10" s="165"/>
      <c r="B10" s="166"/>
      <c r="C10" s="167"/>
      <c r="D10" s="168">
        <v>27854</v>
      </c>
      <c r="E10" s="169"/>
      <c r="F10" s="170">
        <v>45482</v>
      </c>
      <c r="G10" s="171"/>
      <c r="H10" s="172"/>
    </row>
    <row r="11" spans="1:8">
      <c r="A11" s="153" t="s">
        <v>552</v>
      </c>
      <c r="B11" s="158"/>
      <c r="C11" s="159"/>
      <c r="D11" s="160">
        <v>51726</v>
      </c>
      <c r="E11" s="161"/>
      <c r="F11" s="162">
        <v>85173</v>
      </c>
      <c r="G11" s="163"/>
      <c r="H11" s="164"/>
    </row>
    <row r="12" spans="1:8">
      <c r="A12" s="165"/>
      <c r="B12" s="166"/>
      <c r="C12" s="173"/>
      <c r="D12" s="168">
        <v>20592</v>
      </c>
      <c r="E12" s="169"/>
      <c r="F12" s="170">
        <v>43913</v>
      </c>
      <c r="G12" s="171"/>
      <c r="H12" s="172"/>
    </row>
    <row r="13" spans="1:8">
      <c r="A13" s="153"/>
      <c r="B13" s="158"/>
      <c r="C13" s="174"/>
      <c r="D13" s="175">
        <v>67493</v>
      </c>
      <c r="E13" s="176"/>
      <c r="F13" s="177">
        <v>89899</v>
      </c>
      <c r="G13" s="178"/>
      <c r="H13" s="164"/>
    </row>
    <row r="14" spans="1:8">
      <c r="A14" s="165"/>
      <c r="B14" s="166"/>
      <c r="C14" s="167"/>
      <c r="D14" s="168">
        <v>28698</v>
      </c>
      <c r="E14" s="169"/>
      <c r="F14" s="170">
        <v>44488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3.01</v>
      </c>
      <c r="C19" s="179">
        <f>ROUND(VALUE(SUBSTITUTE(実質収支比率等に係る経年分析!G$48,"▲","-")),2)</f>
        <v>3.22</v>
      </c>
      <c r="D19" s="179">
        <f>ROUND(VALUE(SUBSTITUTE(実質収支比率等に係る経年分析!H$48,"▲","-")),2)</f>
        <v>2.59</v>
      </c>
      <c r="E19" s="179">
        <f>ROUND(VALUE(SUBSTITUTE(実質収支比率等に係る経年分析!I$48,"▲","-")),2)</f>
        <v>2.58</v>
      </c>
      <c r="F19" s="179">
        <f>ROUND(VALUE(SUBSTITUTE(実質収支比率等に係る経年分析!J$48,"▲","-")),2)</f>
        <v>3.28</v>
      </c>
    </row>
    <row r="20" spans="1:11">
      <c r="A20" s="179" t="s">
        <v>55</v>
      </c>
      <c r="B20" s="179">
        <f>ROUND(VALUE(SUBSTITUTE(実質収支比率等に係る経年分析!F$47,"▲","-")),2)</f>
        <v>11.81</v>
      </c>
      <c r="C20" s="179">
        <f>ROUND(VALUE(SUBSTITUTE(実質収支比率等に係る経年分析!G$47,"▲","-")),2)</f>
        <v>9.3699999999999992</v>
      </c>
      <c r="D20" s="179">
        <f>ROUND(VALUE(SUBSTITUTE(実質収支比率等に係る経年分析!H$47,"▲","-")),2)</f>
        <v>8.3800000000000008</v>
      </c>
      <c r="E20" s="179">
        <f>ROUND(VALUE(SUBSTITUTE(実質収支比率等に係る経年分析!I$47,"▲","-")),2)</f>
        <v>8.06</v>
      </c>
      <c r="F20" s="179">
        <f>ROUND(VALUE(SUBSTITUTE(実質収支比率等に係る経年分析!J$47,"▲","-")),2)</f>
        <v>9.64</v>
      </c>
    </row>
    <row r="21" spans="1:11">
      <c r="A21" s="179" t="s">
        <v>56</v>
      </c>
      <c r="B21" s="179">
        <f>IF(ISNUMBER(VALUE(SUBSTITUTE(実質収支比率等に係る経年分析!F$49,"▲","-"))),ROUND(VALUE(SUBSTITUTE(実質収支比率等に係る経年分析!F$49,"▲","-")),2),NA())</f>
        <v>-1.79</v>
      </c>
      <c r="C21" s="179">
        <f>IF(ISNUMBER(VALUE(SUBSTITUTE(実質収支比率等に係る経年分析!G$49,"▲","-"))),ROUND(VALUE(SUBSTITUTE(実質収支比率等に係る経年分析!G$49,"▲","-")),2),NA())</f>
        <v>-3.48</v>
      </c>
      <c r="D21" s="179">
        <f>IF(ISNUMBER(VALUE(SUBSTITUTE(実質収支比率等に係る経年分析!H$49,"▲","-"))),ROUND(VALUE(SUBSTITUTE(実質収支比率等に係る経年分析!H$49,"▲","-")),2),NA())</f>
        <v>-3.67</v>
      </c>
      <c r="E21" s="179">
        <f>IF(ISNUMBER(VALUE(SUBSTITUTE(実質収支比率等に係る経年分析!I$49,"▲","-"))),ROUND(VALUE(SUBSTITUTE(実質収支比率等に係る経年分析!I$49,"▲","-")),2),NA())</f>
        <v>-2.13</v>
      </c>
      <c r="F21" s="179">
        <f>IF(ISNUMBER(VALUE(SUBSTITUTE(実質収支比率等に係る経年分析!J$49,"▲","-"))),ROUND(VALUE(SUBSTITUTE(実質収支比率等に係る経年分析!J$49,"▲","-")),2),NA())</f>
        <v>0.74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0.14000000000000001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漁業集落排水事業会計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0.27</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0.14000000000000001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0.13</v>
      </c>
    </row>
    <row r="30" spans="1:11">
      <c r="A30" s="180" t="str">
        <f>IF(連結実質赤字比率に係る赤字・黒字の構成分析!C$40="",NA(),連結実質赤字比率に係る赤字・黒字の構成分析!C$40)</f>
        <v>下水道事業会計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0.43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0.72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0.64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0.52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0.22</v>
      </c>
    </row>
    <row r="31" spans="1:11">
      <c r="A31" s="180" t="str">
        <f>IF(連結実質赤字比率に係る赤字・黒字の構成分析!C$39="",NA(),連結実質赤字比率に係る赤字・黒字の構成分析!C$39)</f>
        <v>介護保険特別会計（保険事業勘定）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1.1399999999999999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1.35</v>
      </c>
    </row>
    <row r="32" spans="1:11">
      <c r="A32" s="180" t="str">
        <f>IF(連結実質赤字比率に係る赤字・黒字の構成分析!C$38="",NA(),連結実質赤字比率に係る赤字・黒字の構成分析!C$38)</f>
        <v>ガス事業会計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1.81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2.15</v>
      </c>
    </row>
    <row r="33" spans="1:16">
      <c r="A33" s="180" t="str">
        <f>IF(連結実質赤字比率に係る赤字・黒字の構成分析!C$37="",NA(),連結実質赤字比率に係る赤字・黒字の構成分析!C$37)</f>
        <v>国民健康保険特別会計</v>
      </c>
      <c r="B33" s="180">
        <f>IF(ROUND(VALUE(SUBSTITUTE(連結実質赤字比率に係る赤字・黒字の構成分析!F$37,"▲", "-")), 2) &lt; 0, ABS(ROUND(VALUE(SUBSTITUTE(連結実質赤字比率に係る赤字・黒字の構成分析!F$37,"▲", "-")), 2)), NA())</f>
        <v>0.96</v>
      </c>
      <c r="C33" s="180" t="e">
        <f>IF(ROUND(VALUE(SUBSTITUTE(連結実質赤字比率に係る赤字・黒字の構成分析!F$37,"▲", "-")), 2) &gt;= 0, ABS(ROUND(VALUE(SUBSTITUTE(連結実質赤字比率に係る赤字・黒字の構成分析!F$37,"▲", "-")), 2)), NA())</f>
        <v>#N/A</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2.2799999999999998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2.2200000000000002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2.2599999999999998</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2.69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3.28</v>
      </c>
    </row>
    <row r="35" spans="1:16">
      <c r="A35" s="180" t="str">
        <f>IF(連結実質赤字比率に係る赤字・黒字の構成分析!C$35="",NA(),連結実質赤字比率に係る赤字・黒字の構成分析!C$35)</f>
        <v>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2.81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3.18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3.35</v>
      </c>
    </row>
    <row r="36" spans="1:16">
      <c r="A36" s="180" t="str">
        <f>IF(連結実質赤字比率に係る赤字・黒字の構成分析!C$34="",NA(),連結実質赤字比率に係る赤字・黒字の構成分析!C$34)</f>
        <v>男鹿みなと市民病院事業会計</v>
      </c>
      <c r="B36" s="180">
        <f>IF(ROUND(VALUE(SUBSTITUTE(連結実質赤字比率に係る赤字・黒字の構成分析!F$34,"▲", "-")), 2) &lt; 0, ABS(ROUND(VALUE(SUBSTITUTE(連結実質赤字比率に係る赤字・黒字の構成分析!F$34,"▲", "-")), 2)), NA())</f>
        <v>0.21</v>
      </c>
      <c r="C36" s="180" t="e">
        <f>IF(ROUND(VALUE(SUBSTITUTE(連結実質赤字比率に係る赤字・黒字の構成分析!F$34,"▲", "-")), 2) &gt;= 0, ABS(ROUND(VALUE(SUBSTITUTE(連結実質赤字比率に係る赤字・黒字の構成分析!F$34,"▲", "-")), 2)), NA())</f>
        <v>#N/A</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0.22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0.51</v>
      </c>
      <c r="H36" s="180">
        <f>IF(ROUND(VALUE(SUBSTITUTE(連結実質赤字比率に係る赤字・黒字の構成分析!I$34,"▲", "-")), 2) &lt; 0, ABS(ROUND(VALUE(SUBSTITUTE(連結実質赤字比率に係る赤字・黒字の構成分析!I$34,"▲", "-")), 2)), NA())</f>
        <v>0.19</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0.3</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1810</v>
      </c>
      <c r="E42" s="181"/>
      <c r="F42" s="181"/>
      <c r="G42" s="181">
        <f>'実質公債費比率（分子）の構造'!L$52</f>
        <v>1808</v>
      </c>
      <c r="H42" s="181"/>
      <c r="I42" s="181"/>
      <c r="J42" s="181">
        <f>'実質公債費比率（分子）の構造'!M$52</f>
        <v>1788</v>
      </c>
      <c r="K42" s="181"/>
      <c r="L42" s="181"/>
      <c r="M42" s="181">
        <f>'実質公債費比率（分子）の構造'!N$52</f>
        <v>1828</v>
      </c>
      <c r="N42" s="181"/>
      <c r="O42" s="181"/>
      <c r="P42" s="181">
        <f>'実質公債費比率（分子）の構造'!O$52</f>
        <v>1829</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58</v>
      </c>
      <c r="C44" s="181"/>
      <c r="D44" s="181"/>
      <c r="E44" s="181">
        <f>'実質公債費比率（分子）の構造'!L$50</f>
        <v>50</v>
      </c>
      <c r="F44" s="181"/>
      <c r="G44" s="181"/>
      <c r="H44" s="181">
        <f>'実質公債費比率（分子）の構造'!M$50</f>
        <v>41</v>
      </c>
      <c r="I44" s="181"/>
      <c r="J44" s="181"/>
      <c r="K44" s="181">
        <f>'実質公債費比率（分子）の構造'!N$50</f>
        <v>39</v>
      </c>
      <c r="L44" s="181"/>
      <c r="M44" s="181"/>
      <c r="N44" s="181">
        <f>'実質公債費比率（分子）の構造'!O$50</f>
        <v>39</v>
      </c>
      <c r="O44" s="181"/>
      <c r="P44" s="181"/>
    </row>
    <row r="45" spans="1:16">
      <c r="A45" s="181" t="s">
        <v>66</v>
      </c>
      <c r="B45" s="181">
        <f>'実質公債費比率（分子）の構造'!K$49</f>
        <v>140</v>
      </c>
      <c r="C45" s="181"/>
      <c r="D45" s="181"/>
      <c r="E45" s="181">
        <f>'実質公債費比率（分子）の構造'!L$49</f>
        <v>140</v>
      </c>
      <c r="F45" s="181"/>
      <c r="G45" s="181"/>
      <c r="H45" s="181">
        <f>'実質公債費比率（分子）の構造'!M$49</f>
        <v>160</v>
      </c>
      <c r="I45" s="181"/>
      <c r="J45" s="181"/>
      <c r="K45" s="181">
        <f>'実質公債費比率（分子）の構造'!N$49</f>
        <v>179</v>
      </c>
      <c r="L45" s="181"/>
      <c r="M45" s="181"/>
      <c r="N45" s="181">
        <f>'実質公債費比率（分子）の構造'!O$49</f>
        <v>183</v>
      </c>
      <c r="O45" s="181"/>
      <c r="P45" s="181"/>
    </row>
    <row r="46" spans="1:16">
      <c r="A46" s="181" t="s">
        <v>67</v>
      </c>
      <c r="B46" s="181">
        <f>'実質公債費比率（分子）の構造'!K$48</f>
        <v>1013</v>
      </c>
      <c r="C46" s="181"/>
      <c r="D46" s="181"/>
      <c r="E46" s="181">
        <f>'実質公債費比率（分子）の構造'!L$48</f>
        <v>986</v>
      </c>
      <c r="F46" s="181"/>
      <c r="G46" s="181"/>
      <c r="H46" s="181">
        <f>'実質公債費比率（分子）の構造'!M$48</f>
        <v>825</v>
      </c>
      <c r="I46" s="181"/>
      <c r="J46" s="181"/>
      <c r="K46" s="181">
        <f>'実質公債費比率（分子）の構造'!N$48</f>
        <v>812</v>
      </c>
      <c r="L46" s="181"/>
      <c r="M46" s="181"/>
      <c r="N46" s="181">
        <f>'実質公債費比率（分子）の構造'!O$48</f>
        <v>761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1676</v>
      </c>
      <c r="C49" s="181"/>
      <c r="D49" s="181"/>
      <c r="E49" s="181">
        <f>'実質公債費比率（分子）の構造'!L$45</f>
        <v>1648</v>
      </c>
      <c r="F49" s="181"/>
      <c r="G49" s="181"/>
      <c r="H49" s="181">
        <f>'実質公債費比率（分子）の構造'!M$45</f>
        <v>1679</v>
      </c>
      <c r="I49" s="181"/>
      <c r="J49" s="181"/>
      <c r="K49" s="181">
        <f>'実質公債費比率（分子）の構造'!N$45</f>
        <v>1713</v>
      </c>
      <c r="L49" s="181"/>
      <c r="M49" s="181"/>
      <c r="N49" s="181">
        <f>'実質公債費比率（分子）の構造'!O$45</f>
        <v>1683</v>
      </c>
      <c r="O49" s="181"/>
      <c r="P49" s="181"/>
    </row>
    <row r="50" spans="1:16">
      <c r="A50" s="181" t="s">
        <v>71</v>
      </c>
      <c r="B50" s="181" t="e">
        <f>NA()</f>
        <v>#N/A</v>
      </c>
      <c r="C50" s="181">
        <f>IF(ISNUMBER('実質公債費比率（分子）の構造'!K$53),'実質公債費比率（分子）の構造'!K$53,NA())</f>
        <v>1077</v>
      </c>
      <c r="D50" s="181" t="e">
        <f>NA()</f>
        <v>#N/A</v>
      </c>
      <c r="E50" s="181" t="e">
        <f>NA()</f>
        <v>#N/A</v>
      </c>
      <c r="F50" s="181">
        <f>IF(ISNUMBER('実質公債費比率（分子）の構造'!L$53),'実質公債費比率（分子）の構造'!L$53,NA())</f>
        <v>1016</v>
      </c>
      <c r="G50" s="181" t="e">
        <f>NA()</f>
        <v>#N/A</v>
      </c>
      <c r="H50" s="181" t="e">
        <f>NA()</f>
        <v>#N/A</v>
      </c>
      <c r="I50" s="181">
        <f>IF(ISNUMBER('実質公債費比率（分子）の構造'!M$53),'実質公債費比率（分子）の構造'!M$53,NA())</f>
        <v>917</v>
      </c>
      <c r="J50" s="181" t="e">
        <f>NA()</f>
        <v>#N/A</v>
      </c>
      <c r="K50" s="181" t="e">
        <f>NA()</f>
        <v>#N/A</v>
      </c>
      <c r="L50" s="181">
        <f>IF(ISNUMBER('実質公債費比率（分子）の構造'!N$53),'実質公債費比率（分子）の構造'!N$53,NA())</f>
        <v>915</v>
      </c>
      <c r="M50" s="181" t="e">
        <f>NA()</f>
        <v>#N/A</v>
      </c>
      <c r="N50" s="181" t="e">
        <f>NA()</f>
        <v>#N/A</v>
      </c>
      <c r="O50" s="181">
        <f>IF(ISNUMBER('実質公債費比率（分子）の構造'!O$53),'実質公債費比率（分子）の構造'!O$53,NA())</f>
        <v>837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20146</v>
      </c>
      <c r="E56" s="180"/>
      <c r="F56" s="180"/>
      <c r="G56" s="180">
        <f>'将来負担比率（分子）の構造'!J$52</f>
        <v>19744</v>
      </c>
      <c r="H56" s="180"/>
      <c r="I56" s="180"/>
      <c r="J56" s="180">
        <f>'将来負担比率（分子）の構造'!K$52</f>
        <v>19705</v>
      </c>
      <c r="K56" s="180"/>
      <c r="L56" s="180"/>
      <c r="M56" s="180">
        <f>'将来負担比率（分子）の構造'!L$52</f>
        <v>19224</v>
      </c>
      <c r="N56" s="180"/>
      <c r="O56" s="180"/>
      <c r="P56" s="180">
        <f>'将来負担比率（分子）の構造'!M$52</f>
        <v>18507</v>
      </c>
    </row>
    <row r="57" spans="1:16">
      <c r="A57" s="180" t="s">
        <v>42</v>
      </c>
      <c r="B57" s="180"/>
      <c r="C57" s="180"/>
      <c r="D57" s="180">
        <f>'将来負担比率（分子）の構造'!I$51</f>
        <v>449</v>
      </c>
      <c r="E57" s="180"/>
      <c r="F57" s="180"/>
      <c r="G57" s="180">
        <f>'将来負担比率（分子）の構造'!J$51</f>
        <v>445</v>
      </c>
      <c r="H57" s="180"/>
      <c r="I57" s="180"/>
      <c r="J57" s="180">
        <f>'将来負担比率（分子）の構造'!K$51</f>
        <v>419</v>
      </c>
      <c r="K57" s="180"/>
      <c r="L57" s="180"/>
      <c r="M57" s="180">
        <f>'将来負担比率（分子）の構造'!L$51</f>
        <v>379</v>
      </c>
      <c r="N57" s="180"/>
      <c r="O57" s="180"/>
      <c r="P57" s="180">
        <f>'将来負担比率（分子）の構造'!M$51</f>
        <v>347</v>
      </c>
    </row>
    <row r="58" spans="1:16">
      <c r="A58" s="180" t="s">
        <v>41</v>
      </c>
      <c r="B58" s="180"/>
      <c r="C58" s="180"/>
      <c r="D58" s="180">
        <f>'将来負担比率（分子）の構造'!I$50</f>
        <v>1307</v>
      </c>
      <c r="E58" s="180"/>
      <c r="F58" s="180"/>
      <c r="G58" s="180">
        <f>'将来負担比率（分子）の構造'!J$50</f>
        <v>897</v>
      </c>
      <c r="H58" s="180"/>
      <c r="I58" s="180"/>
      <c r="J58" s="180">
        <f>'将来負担比率（分子）の構造'!K$50</f>
        <v>939</v>
      </c>
      <c r="K58" s="180"/>
      <c r="L58" s="180"/>
      <c r="M58" s="180">
        <f>'将来負担比率（分子）の構造'!L$50</f>
        <v>874</v>
      </c>
      <c r="N58" s="180"/>
      <c r="O58" s="180"/>
      <c r="P58" s="180">
        <f>'将来負担比率（分子）の構造'!M$50</f>
        <v>1140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2769</v>
      </c>
      <c r="C62" s="180"/>
      <c r="D62" s="180"/>
      <c r="E62" s="180">
        <f>'将来負担比率（分子）の構造'!J$45</f>
        <v>2525</v>
      </c>
      <c r="F62" s="180"/>
      <c r="G62" s="180"/>
      <c r="H62" s="180">
        <f>'将来負担比率（分子）の構造'!K$45</f>
        <v>2352</v>
      </c>
      <c r="I62" s="180"/>
      <c r="J62" s="180"/>
      <c r="K62" s="180">
        <f>'将来負担比率（分子）の構造'!L$45</f>
        <v>1943</v>
      </c>
      <c r="L62" s="180"/>
      <c r="M62" s="180"/>
      <c r="N62" s="180">
        <f>'将来負担比率（分子）の構造'!M$45</f>
        <v>1600</v>
      </c>
      <c r="O62" s="180"/>
      <c r="P62" s="180"/>
    </row>
    <row r="63" spans="1:16">
      <c r="A63" s="180" t="s">
        <v>34</v>
      </c>
      <c r="B63" s="180">
        <f>'将来負担比率（分子）の構造'!I$44</f>
        <v>1047</v>
      </c>
      <c r="C63" s="180"/>
      <c r="D63" s="180"/>
      <c r="E63" s="180">
        <f>'将来負担比率（分子）の構造'!J$44</f>
        <v>977</v>
      </c>
      <c r="F63" s="180"/>
      <c r="G63" s="180"/>
      <c r="H63" s="180">
        <f>'将来負担比率（分子）の構造'!K$44</f>
        <v>895</v>
      </c>
      <c r="I63" s="180"/>
      <c r="J63" s="180"/>
      <c r="K63" s="180">
        <f>'将来負担比率（分子）の構造'!L$44</f>
        <v>808</v>
      </c>
      <c r="L63" s="180"/>
      <c r="M63" s="180"/>
      <c r="N63" s="180">
        <f>'将来負担比率（分子）の構造'!M$44</f>
        <v>700</v>
      </c>
      <c r="O63" s="180"/>
      <c r="P63" s="180"/>
    </row>
    <row r="64" spans="1:16">
      <c r="A64" s="180" t="s">
        <v>33</v>
      </c>
      <c r="B64" s="180">
        <f>'将来負担比率（分子）の構造'!I$43</f>
        <v>13206</v>
      </c>
      <c r="C64" s="180"/>
      <c r="D64" s="180"/>
      <c r="E64" s="180">
        <f>'将来負担比率（分子）の構造'!J$43</f>
        <v>12709</v>
      </c>
      <c r="F64" s="180"/>
      <c r="G64" s="180"/>
      <c r="H64" s="180">
        <f>'将来負担比率（分子）の構造'!K$43</f>
        <v>11749</v>
      </c>
      <c r="I64" s="180"/>
      <c r="J64" s="180"/>
      <c r="K64" s="180">
        <f>'将来負担比率（分子）の構造'!L$43</f>
        <v>10849</v>
      </c>
      <c r="L64" s="180"/>
      <c r="M64" s="180"/>
      <c r="N64" s="180">
        <f>'将来負担比率（分子）の構造'!M$43</f>
        <v>9902</v>
      </c>
      <c r="O64" s="180"/>
      <c r="P64" s="180"/>
    </row>
    <row r="65" spans="1:16">
      <c r="A65" s="180" t="s">
        <v>32</v>
      </c>
      <c r="B65" s="180">
        <f>'将来負担比率（分子）の構造'!I$42</f>
        <v>313</v>
      </c>
      <c r="C65" s="180"/>
      <c r="D65" s="180"/>
      <c r="E65" s="180">
        <f>'将来負担比率（分子）の構造'!J$42</f>
        <v>275</v>
      </c>
      <c r="F65" s="180"/>
      <c r="G65" s="180"/>
      <c r="H65" s="180">
        <f>'将来負担比率（分子）の構造'!K$42</f>
        <v>330</v>
      </c>
      <c r="I65" s="180"/>
      <c r="J65" s="180"/>
      <c r="K65" s="180">
        <f>'将来負担比率（分子）の構造'!L$42</f>
        <v>353</v>
      </c>
      <c r="L65" s="180"/>
      <c r="M65" s="180"/>
      <c r="N65" s="180">
        <f>'将来負担比率（分子）の構造'!M$42</f>
        <v>338</v>
      </c>
      <c r="O65" s="180"/>
      <c r="P65" s="180"/>
    </row>
    <row r="66" spans="1:16">
      <c r="A66" s="180" t="s">
        <v>31</v>
      </c>
      <c r="B66" s="180">
        <f>'将来負担比率（分子）の構造'!I$41</f>
        <v>16332</v>
      </c>
      <c r="C66" s="180"/>
      <c r="D66" s="180"/>
      <c r="E66" s="180">
        <f>'将来負担比率（分子）の構造'!J$41</f>
        <v>16452</v>
      </c>
      <c r="F66" s="180"/>
      <c r="G66" s="180"/>
      <c r="H66" s="180">
        <f>'将来負担比率（分子）の構造'!K$41</f>
        <v>16082</v>
      </c>
      <c r="I66" s="180"/>
      <c r="J66" s="180"/>
      <c r="K66" s="180">
        <f>'将来負担比率（分子）の構造'!L$41</f>
        <v>15674</v>
      </c>
      <c r="L66" s="180"/>
      <c r="M66" s="180"/>
      <c r="N66" s="180">
        <f>'将来負担比率（分子）の構造'!M$41</f>
        <v>15195</v>
      </c>
      <c r="O66" s="180"/>
      <c r="P66" s="180"/>
    </row>
    <row r="67" spans="1:16">
      <c r="A67" s="180" t="s">
        <v>75</v>
      </c>
      <c r="B67" s="180" t="e">
        <f>NA()</f>
        <v>#N/A</v>
      </c>
      <c r="C67" s="180">
        <f>IF(ISNUMBER('将来負担比率（分子）の構造'!I$53), IF('将来負担比率（分子）の構造'!I$53 &lt; 0, 0, '将来負担比率（分子）の構造'!I$53), NA())</f>
        <v>11765</v>
      </c>
      <c r="D67" s="180" t="e">
        <f>NA()</f>
        <v>#N/A</v>
      </c>
      <c r="E67" s="180" t="e">
        <f>NA()</f>
        <v>#N/A</v>
      </c>
      <c r="F67" s="180">
        <f>IF(ISNUMBER('将来負担比率（分子）の構造'!J$53), IF('将来負担比率（分子）の構造'!J$53 &lt; 0, 0, '将来負担比率（分子）の構造'!J$53), NA())</f>
        <v>11851</v>
      </c>
      <c r="G67" s="180" t="e">
        <f>NA()</f>
        <v>#N/A</v>
      </c>
      <c r="H67" s="180" t="e">
        <f>NA()</f>
        <v>#N/A</v>
      </c>
      <c r="I67" s="180">
        <f>IF(ISNUMBER('将来負担比率（分子）の構造'!K$53), IF('将来負担比率（分子）の構造'!K$53 &lt; 0, 0, '将来負担比率（分子）の構造'!K$53), NA())</f>
        <v>10344</v>
      </c>
      <c r="J67" s="180" t="e">
        <f>NA()</f>
        <v>#N/A</v>
      </c>
      <c r="K67" s="180" t="e">
        <f>NA()</f>
        <v>#N/A</v>
      </c>
      <c r="L67" s="180">
        <f>IF(ISNUMBER('将来負担比率（分子）の構造'!L$53), IF('将来負担比率（分子）の構造'!L$53 &lt; 0, 0, '将来負担比率（分子）の構造'!L$53), NA())</f>
        <v>9150</v>
      </c>
      <c r="M67" s="180" t="e">
        <f>NA()</f>
        <v>#N/A</v>
      </c>
      <c r="N67" s="180" t="e">
        <f>NA()</f>
        <v>#N/A</v>
      </c>
      <c r="O67" s="180">
        <f>IF(ISNUMBER('将来負担比率（分子）の構造'!M$53), IF('将来負担比率（分子）の構造'!M$53 &lt; 0, 0, '将来負担比率（分子）の構造'!M$53), NA())</f>
        <v>7741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885</v>
      </c>
      <c r="C72" s="184">
        <f>基金残高に係る経年分析!G55</f>
        <v>839</v>
      </c>
      <c r="D72" s="184">
        <f>基金残高に係る経年分析!H55</f>
        <v>995</v>
      </c>
    </row>
    <row r="73" spans="1:16">
      <c r="A73" s="183" t="s">
        <v>78</v>
      </c>
      <c r="B73" s="184">
        <f>基金残高に係る経年分析!F56</f>
        <v>1</v>
      </c>
      <c r="C73" s="184">
        <f>基金残高に係る経年分析!G56</f>
        <v>1</v>
      </c>
      <c r="D73" s="184">
        <f>基金残高に係る経年分析!H56</f>
        <v>1</v>
      </c>
    </row>
    <row r="74" spans="1:16">
      <c r="A74" s="183" t="s">
        <v>79</v>
      </c>
      <c r="B74" s="184">
        <f>基金残高に係る経年分析!F57</f>
        <v>1331</v>
      </c>
      <c r="C74" s="184">
        <f>基金残高に係る経年分析!G57</f>
        <v>1178</v>
      </c>
      <c r="D74" s="184">
        <f>基金残高に係る経年分析!H57</f>
        <v>1163</v>
      </c>
    </row>
  </sheetData>
  <sheetProtection algorithmName="SHA-512" hashValue="p3P8yiaf0Hy7kkKHAQeB5ikteejPPK8olh2mRhcuICI0yILog5wLc8DaSOWoy4zjwVgtdMq5jDB+Tgj5DvpISg==" saltValue="yxAkvTZ0uvOQnU47eQ7b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229</v>
      </c>
      <c r="C5" s="666"/>
      <c r="D5" s="666"/>
      <c r="E5" s="666"/>
      <c r="F5" s="666"/>
      <c r="G5" s="666"/>
      <c r="H5" s="666"/>
      <c r="I5" s="666"/>
      <c r="J5" s="666"/>
      <c r="K5" s="666"/>
      <c r="L5" s="666"/>
      <c r="M5" s="666"/>
      <c r="N5" s="666"/>
      <c r="O5" s="666"/>
      <c r="P5" s="666"/>
      <c r="Q5" s="667"/>
      <c r="R5" s="668">
        <v>3330770</v>
      </c>
      <c r="S5" s="669"/>
      <c r="T5" s="669"/>
      <c r="U5" s="669"/>
      <c r="V5" s="669"/>
      <c r="W5" s="669"/>
      <c r="X5" s="669"/>
      <c r="Y5" s="670"/>
      <c r="Z5" s="671">
        <v>20.6</v>
      </c>
      <c r="AA5" s="671"/>
      <c r="AB5" s="671"/>
      <c r="AC5" s="671"/>
      <c r="AD5" s="672">
        <v>3330770</v>
      </c>
      <c r="AE5" s="672"/>
      <c r="AF5" s="672"/>
      <c r="AG5" s="672"/>
      <c r="AH5" s="672"/>
      <c r="AI5" s="672"/>
      <c r="AJ5" s="672"/>
      <c r="AK5" s="672"/>
      <c r="AL5" s="673">
        <v>33.299999999999997</v>
      </c>
      <c r="AM5" s="674"/>
      <c r="AN5" s="674"/>
      <c r="AO5" s="675"/>
      <c r="AP5" s="665" t="s">
        <v>230</v>
      </c>
      <c r="AQ5" s="666"/>
      <c r="AR5" s="666"/>
      <c r="AS5" s="666"/>
      <c r="AT5" s="666"/>
      <c r="AU5" s="666"/>
      <c r="AV5" s="666"/>
      <c r="AW5" s="666"/>
      <c r="AX5" s="666"/>
      <c r="AY5" s="666"/>
      <c r="AZ5" s="666"/>
      <c r="BA5" s="666"/>
      <c r="BB5" s="666"/>
      <c r="BC5" s="666"/>
      <c r="BD5" s="666"/>
      <c r="BE5" s="666"/>
      <c r="BF5" s="667"/>
      <c r="BG5" s="679">
        <v>3297077</v>
      </c>
      <c r="BH5" s="680"/>
      <c r="BI5" s="680"/>
      <c r="BJ5" s="680"/>
      <c r="BK5" s="680"/>
      <c r="BL5" s="680"/>
      <c r="BM5" s="680"/>
      <c r="BN5" s="681"/>
      <c r="BO5" s="682">
        <v>99</v>
      </c>
      <c r="BP5" s="682"/>
      <c r="BQ5" s="682"/>
      <c r="BR5" s="682"/>
      <c r="BS5" s="683">
        <v>32714</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c r="B6" s="676" t="s">
        <v>234</v>
      </c>
      <c r="C6" s="677"/>
      <c r="D6" s="677"/>
      <c r="E6" s="677"/>
      <c r="F6" s="677"/>
      <c r="G6" s="677"/>
      <c r="H6" s="677"/>
      <c r="I6" s="677"/>
      <c r="J6" s="677"/>
      <c r="K6" s="677"/>
      <c r="L6" s="677"/>
      <c r="M6" s="677"/>
      <c r="N6" s="677"/>
      <c r="O6" s="677"/>
      <c r="P6" s="677"/>
      <c r="Q6" s="678"/>
      <c r="R6" s="679">
        <v>180608</v>
      </c>
      <c r="S6" s="680"/>
      <c r="T6" s="680"/>
      <c r="U6" s="680"/>
      <c r="V6" s="680"/>
      <c r="W6" s="680"/>
      <c r="X6" s="680"/>
      <c r="Y6" s="681"/>
      <c r="Z6" s="682">
        <v>1.1000000000000001</v>
      </c>
      <c r="AA6" s="682"/>
      <c r="AB6" s="682"/>
      <c r="AC6" s="682"/>
      <c r="AD6" s="683">
        <v>180608</v>
      </c>
      <c r="AE6" s="683"/>
      <c r="AF6" s="683"/>
      <c r="AG6" s="683"/>
      <c r="AH6" s="683"/>
      <c r="AI6" s="683"/>
      <c r="AJ6" s="683"/>
      <c r="AK6" s="683"/>
      <c r="AL6" s="684">
        <v>1.8</v>
      </c>
      <c r="AM6" s="685"/>
      <c r="AN6" s="685"/>
      <c r="AO6" s="686"/>
      <c r="AP6" s="676" t="s">
        <v>235</v>
      </c>
      <c r="AQ6" s="677"/>
      <c r="AR6" s="677"/>
      <c r="AS6" s="677"/>
      <c r="AT6" s="677"/>
      <c r="AU6" s="677"/>
      <c r="AV6" s="677"/>
      <c r="AW6" s="677"/>
      <c r="AX6" s="677"/>
      <c r="AY6" s="677"/>
      <c r="AZ6" s="677"/>
      <c r="BA6" s="677"/>
      <c r="BB6" s="677"/>
      <c r="BC6" s="677"/>
      <c r="BD6" s="677"/>
      <c r="BE6" s="677"/>
      <c r="BF6" s="678"/>
      <c r="BG6" s="679">
        <v>3297077</v>
      </c>
      <c r="BH6" s="680"/>
      <c r="BI6" s="680"/>
      <c r="BJ6" s="680"/>
      <c r="BK6" s="680"/>
      <c r="BL6" s="680"/>
      <c r="BM6" s="680"/>
      <c r="BN6" s="681"/>
      <c r="BO6" s="682">
        <v>99</v>
      </c>
      <c r="BP6" s="682"/>
      <c r="BQ6" s="682"/>
      <c r="BR6" s="682"/>
      <c r="BS6" s="683">
        <v>32714</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176565</v>
      </c>
      <c r="CS6" s="680"/>
      <c r="CT6" s="680"/>
      <c r="CU6" s="680"/>
      <c r="CV6" s="680"/>
      <c r="CW6" s="680"/>
      <c r="CX6" s="680"/>
      <c r="CY6" s="681"/>
      <c r="CZ6" s="673">
        <v>1.1000000000000001</v>
      </c>
      <c r="DA6" s="674"/>
      <c r="DB6" s="674"/>
      <c r="DC6" s="693"/>
      <c r="DD6" s="688" t="s">
        <v>178</v>
      </c>
      <c r="DE6" s="680"/>
      <c r="DF6" s="680"/>
      <c r="DG6" s="680"/>
      <c r="DH6" s="680"/>
      <c r="DI6" s="680"/>
      <c r="DJ6" s="680"/>
      <c r="DK6" s="680"/>
      <c r="DL6" s="680"/>
      <c r="DM6" s="680"/>
      <c r="DN6" s="680"/>
      <c r="DO6" s="680"/>
      <c r="DP6" s="681"/>
      <c r="DQ6" s="688">
        <v>176565</v>
      </c>
      <c r="DR6" s="680"/>
      <c r="DS6" s="680"/>
      <c r="DT6" s="680"/>
      <c r="DU6" s="680"/>
      <c r="DV6" s="680"/>
      <c r="DW6" s="680"/>
      <c r="DX6" s="680"/>
      <c r="DY6" s="680"/>
      <c r="DZ6" s="680"/>
      <c r="EA6" s="680"/>
      <c r="EB6" s="680"/>
      <c r="EC6" s="689"/>
    </row>
    <row r="7" spans="2:143" ht="11.25" customHeight="1">
      <c r="B7" s="676" t="s">
        <v>237</v>
      </c>
      <c r="C7" s="677"/>
      <c r="D7" s="677"/>
      <c r="E7" s="677"/>
      <c r="F7" s="677"/>
      <c r="G7" s="677"/>
      <c r="H7" s="677"/>
      <c r="I7" s="677"/>
      <c r="J7" s="677"/>
      <c r="K7" s="677"/>
      <c r="L7" s="677"/>
      <c r="M7" s="677"/>
      <c r="N7" s="677"/>
      <c r="O7" s="677"/>
      <c r="P7" s="677"/>
      <c r="Q7" s="678"/>
      <c r="R7" s="679">
        <v>3690</v>
      </c>
      <c r="S7" s="680"/>
      <c r="T7" s="680"/>
      <c r="U7" s="680"/>
      <c r="V7" s="680"/>
      <c r="W7" s="680"/>
      <c r="X7" s="680"/>
      <c r="Y7" s="681"/>
      <c r="Z7" s="682">
        <v>0</v>
      </c>
      <c r="AA7" s="682"/>
      <c r="AB7" s="682"/>
      <c r="AC7" s="682"/>
      <c r="AD7" s="683">
        <v>3690</v>
      </c>
      <c r="AE7" s="683"/>
      <c r="AF7" s="683"/>
      <c r="AG7" s="683"/>
      <c r="AH7" s="683"/>
      <c r="AI7" s="683"/>
      <c r="AJ7" s="683"/>
      <c r="AK7" s="683"/>
      <c r="AL7" s="684">
        <v>0</v>
      </c>
      <c r="AM7" s="685"/>
      <c r="AN7" s="685"/>
      <c r="AO7" s="686"/>
      <c r="AP7" s="676" t="s">
        <v>238</v>
      </c>
      <c r="AQ7" s="677"/>
      <c r="AR7" s="677"/>
      <c r="AS7" s="677"/>
      <c r="AT7" s="677"/>
      <c r="AU7" s="677"/>
      <c r="AV7" s="677"/>
      <c r="AW7" s="677"/>
      <c r="AX7" s="677"/>
      <c r="AY7" s="677"/>
      <c r="AZ7" s="677"/>
      <c r="BA7" s="677"/>
      <c r="BB7" s="677"/>
      <c r="BC7" s="677"/>
      <c r="BD7" s="677"/>
      <c r="BE7" s="677"/>
      <c r="BF7" s="678"/>
      <c r="BG7" s="679">
        <v>1013882</v>
      </c>
      <c r="BH7" s="680"/>
      <c r="BI7" s="680"/>
      <c r="BJ7" s="680"/>
      <c r="BK7" s="680"/>
      <c r="BL7" s="680"/>
      <c r="BM7" s="680"/>
      <c r="BN7" s="681"/>
      <c r="BO7" s="682">
        <v>30.4</v>
      </c>
      <c r="BP7" s="682"/>
      <c r="BQ7" s="682"/>
      <c r="BR7" s="682"/>
      <c r="BS7" s="683">
        <v>32714</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2055700</v>
      </c>
      <c r="CS7" s="680"/>
      <c r="CT7" s="680"/>
      <c r="CU7" s="680"/>
      <c r="CV7" s="680"/>
      <c r="CW7" s="680"/>
      <c r="CX7" s="680"/>
      <c r="CY7" s="681"/>
      <c r="CZ7" s="682">
        <v>13</v>
      </c>
      <c r="DA7" s="682"/>
      <c r="DB7" s="682"/>
      <c r="DC7" s="682"/>
      <c r="DD7" s="688">
        <v>4509</v>
      </c>
      <c r="DE7" s="680"/>
      <c r="DF7" s="680"/>
      <c r="DG7" s="680"/>
      <c r="DH7" s="680"/>
      <c r="DI7" s="680"/>
      <c r="DJ7" s="680"/>
      <c r="DK7" s="680"/>
      <c r="DL7" s="680"/>
      <c r="DM7" s="680"/>
      <c r="DN7" s="680"/>
      <c r="DO7" s="680"/>
      <c r="DP7" s="681"/>
      <c r="DQ7" s="688">
        <v>1851614</v>
      </c>
      <c r="DR7" s="680"/>
      <c r="DS7" s="680"/>
      <c r="DT7" s="680"/>
      <c r="DU7" s="680"/>
      <c r="DV7" s="680"/>
      <c r="DW7" s="680"/>
      <c r="DX7" s="680"/>
      <c r="DY7" s="680"/>
      <c r="DZ7" s="680"/>
      <c r="EA7" s="680"/>
      <c r="EB7" s="680"/>
      <c r="EC7" s="689"/>
    </row>
    <row r="8" spans="2:143" ht="11.25" customHeight="1">
      <c r="B8" s="676" t="s">
        <v>240</v>
      </c>
      <c r="C8" s="677"/>
      <c r="D8" s="677"/>
      <c r="E8" s="677"/>
      <c r="F8" s="677"/>
      <c r="G8" s="677"/>
      <c r="H8" s="677"/>
      <c r="I8" s="677"/>
      <c r="J8" s="677"/>
      <c r="K8" s="677"/>
      <c r="L8" s="677"/>
      <c r="M8" s="677"/>
      <c r="N8" s="677"/>
      <c r="O8" s="677"/>
      <c r="P8" s="677"/>
      <c r="Q8" s="678"/>
      <c r="R8" s="679">
        <v>3934</v>
      </c>
      <c r="S8" s="680"/>
      <c r="T8" s="680"/>
      <c r="U8" s="680"/>
      <c r="V8" s="680"/>
      <c r="W8" s="680"/>
      <c r="X8" s="680"/>
      <c r="Y8" s="681"/>
      <c r="Z8" s="682">
        <v>0</v>
      </c>
      <c r="AA8" s="682"/>
      <c r="AB8" s="682"/>
      <c r="AC8" s="682"/>
      <c r="AD8" s="683">
        <v>3934</v>
      </c>
      <c r="AE8" s="683"/>
      <c r="AF8" s="683"/>
      <c r="AG8" s="683"/>
      <c r="AH8" s="683"/>
      <c r="AI8" s="683"/>
      <c r="AJ8" s="683"/>
      <c r="AK8" s="683"/>
      <c r="AL8" s="684">
        <v>0</v>
      </c>
      <c r="AM8" s="685"/>
      <c r="AN8" s="685"/>
      <c r="AO8" s="686"/>
      <c r="AP8" s="676" t="s">
        <v>241</v>
      </c>
      <c r="AQ8" s="677"/>
      <c r="AR8" s="677"/>
      <c r="AS8" s="677"/>
      <c r="AT8" s="677"/>
      <c r="AU8" s="677"/>
      <c r="AV8" s="677"/>
      <c r="AW8" s="677"/>
      <c r="AX8" s="677"/>
      <c r="AY8" s="677"/>
      <c r="AZ8" s="677"/>
      <c r="BA8" s="677"/>
      <c r="BB8" s="677"/>
      <c r="BC8" s="677"/>
      <c r="BD8" s="677"/>
      <c r="BE8" s="677"/>
      <c r="BF8" s="678"/>
      <c r="BG8" s="679">
        <v>42800</v>
      </c>
      <c r="BH8" s="680"/>
      <c r="BI8" s="680"/>
      <c r="BJ8" s="680"/>
      <c r="BK8" s="680"/>
      <c r="BL8" s="680"/>
      <c r="BM8" s="680"/>
      <c r="BN8" s="681"/>
      <c r="BO8" s="682">
        <v>1.3</v>
      </c>
      <c r="BP8" s="682"/>
      <c r="BQ8" s="682"/>
      <c r="BR8" s="682"/>
      <c r="BS8" s="688" t="s">
        <v>242</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5128126</v>
      </c>
      <c r="CS8" s="680"/>
      <c r="CT8" s="680"/>
      <c r="CU8" s="680"/>
      <c r="CV8" s="680"/>
      <c r="CW8" s="680"/>
      <c r="CX8" s="680"/>
      <c r="CY8" s="681"/>
      <c r="CZ8" s="682">
        <v>32.4</v>
      </c>
      <c r="DA8" s="682"/>
      <c r="DB8" s="682"/>
      <c r="DC8" s="682"/>
      <c r="DD8" s="688">
        <v>3812</v>
      </c>
      <c r="DE8" s="680"/>
      <c r="DF8" s="680"/>
      <c r="DG8" s="680"/>
      <c r="DH8" s="680"/>
      <c r="DI8" s="680"/>
      <c r="DJ8" s="680"/>
      <c r="DK8" s="680"/>
      <c r="DL8" s="680"/>
      <c r="DM8" s="680"/>
      <c r="DN8" s="680"/>
      <c r="DO8" s="680"/>
      <c r="DP8" s="681"/>
      <c r="DQ8" s="688">
        <v>2969513</v>
      </c>
      <c r="DR8" s="680"/>
      <c r="DS8" s="680"/>
      <c r="DT8" s="680"/>
      <c r="DU8" s="680"/>
      <c r="DV8" s="680"/>
      <c r="DW8" s="680"/>
      <c r="DX8" s="680"/>
      <c r="DY8" s="680"/>
      <c r="DZ8" s="680"/>
      <c r="EA8" s="680"/>
      <c r="EB8" s="680"/>
      <c r="EC8" s="689"/>
    </row>
    <row r="9" spans="2:143" ht="11.25" customHeight="1">
      <c r="B9" s="676" t="s">
        <v>244</v>
      </c>
      <c r="C9" s="677"/>
      <c r="D9" s="677"/>
      <c r="E9" s="677"/>
      <c r="F9" s="677"/>
      <c r="G9" s="677"/>
      <c r="H9" s="677"/>
      <c r="I9" s="677"/>
      <c r="J9" s="677"/>
      <c r="K9" s="677"/>
      <c r="L9" s="677"/>
      <c r="M9" s="677"/>
      <c r="N9" s="677"/>
      <c r="O9" s="677"/>
      <c r="P9" s="677"/>
      <c r="Q9" s="678"/>
      <c r="R9" s="679">
        <v>3533</v>
      </c>
      <c r="S9" s="680"/>
      <c r="T9" s="680"/>
      <c r="U9" s="680"/>
      <c r="V9" s="680"/>
      <c r="W9" s="680"/>
      <c r="X9" s="680"/>
      <c r="Y9" s="681"/>
      <c r="Z9" s="682">
        <v>0</v>
      </c>
      <c r="AA9" s="682"/>
      <c r="AB9" s="682"/>
      <c r="AC9" s="682"/>
      <c r="AD9" s="683">
        <v>3533</v>
      </c>
      <c r="AE9" s="683"/>
      <c r="AF9" s="683"/>
      <c r="AG9" s="683"/>
      <c r="AH9" s="683"/>
      <c r="AI9" s="683"/>
      <c r="AJ9" s="683"/>
      <c r="AK9" s="683"/>
      <c r="AL9" s="684">
        <v>0</v>
      </c>
      <c r="AM9" s="685"/>
      <c r="AN9" s="685"/>
      <c r="AO9" s="686"/>
      <c r="AP9" s="676" t="s">
        <v>245</v>
      </c>
      <c r="AQ9" s="677"/>
      <c r="AR9" s="677"/>
      <c r="AS9" s="677"/>
      <c r="AT9" s="677"/>
      <c r="AU9" s="677"/>
      <c r="AV9" s="677"/>
      <c r="AW9" s="677"/>
      <c r="AX9" s="677"/>
      <c r="AY9" s="677"/>
      <c r="AZ9" s="677"/>
      <c r="BA9" s="677"/>
      <c r="BB9" s="677"/>
      <c r="BC9" s="677"/>
      <c r="BD9" s="677"/>
      <c r="BE9" s="677"/>
      <c r="BF9" s="678"/>
      <c r="BG9" s="679">
        <v>796569</v>
      </c>
      <c r="BH9" s="680"/>
      <c r="BI9" s="680"/>
      <c r="BJ9" s="680"/>
      <c r="BK9" s="680"/>
      <c r="BL9" s="680"/>
      <c r="BM9" s="680"/>
      <c r="BN9" s="681"/>
      <c r="BO9" s="682">
        <v>23.9</v>
      </c>
      <c r="BP9" s="682"/>
      <c r="BQ9" s="682"/>
      <c r="BR9" s="682"/>
      <c r="BS9" s="688" t="s">
        <v>178</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1439999</v>
      </c>
      <c r="CS9" s="680"/>
      <c r="CT9" s="680"/>
      <c r="CU9" s="680"/>
      <c r="CV9" s="680"/>
      <c r="CW9" s="680"/>
      <c r="CX9" s="680"/>
      <c r="CY9" s="681"/>
      <c r="CZ9" s="682">
        <v>9.1</v>
      </c>
      <c r="DA9" s="682"/>
      <c r="DB9" s="682"/>
      <c r="DC9" s="682"/>
      <c r="DD9" s="688">
        <v>9657</v>
      </c>
      <c r="DE9" s="680"/>
      <c r="DF9" s="680"/>
      <c r="DG9" s="680"/>
      <c r="DH9" s="680"/>
      <c r="DI9" s="680"/>
      <c r="DJ9" s="680"/>
      <c r="DK9" s="680"/>
      <c r="DL9" s="680"/>
      <c r="DM9" s="680"/>
      <c r="DN9" s="680"/>
      <c r="DO9" s="680"/>
      <c r="DP9" s="681"/>
      <c r="DQ9" s="688">
        <v>1398831</v>
      </c>
      <c r="DR9" s="680"/>
      <c r="DS9" s="680"/>
      <c r="DT9" s="680"/>
      <c r="DU9" s="680"/>
      <c r="DV9" s="680"/>
      <c r="DW9" s="680"/>
      <c r="DX9" s="680"/>
      <c r="DY9" s="680"/>
      <c r="DZ9" s="680"/>
      <c r="EA9" s="680"/>
      <c r="EB9" s="680"/>
      <c r="EC9" s="689"/>
    </row>
    <row r="10" spans="2:143" ht="11.25" customHeight="1">
      <c r="B10" s="676" t="s">
        <v>247</v>
      </c>
      <c r="C10" s="677"/>
      <c r="D10" s="677"/>
      <c r="E10" s="677"/>
      <c r="F10" s="677"/>
      <c r="G10" s="677"/>
      <c r="H10" s="677"/>
      <c r="I10" s="677"/>
      <c r="J10" s="677"/>
      <c r="K10" s="677"/>
      <c r="L10" s="677"/>
      <c r="M10" s="677"/>
      <c r="N10" s="677"/>
      <c r="O10" s="677"/>
      <c r="P10" s="677"/>
      <c r="Q10" s="678"/>
      <c r="R10" s="679" t="s">
        <v>178</v>
      </c>
      <c r="S10" s="680"/>
      <c r="T10" s="680"/>
      <c r="U10" s="680"/>
      <c r="V10" s="680"/>
      <c r="W10" s="680"/>
      <c r="X10" s="680"/>
      <c r="Y10" s="681"/>
      <c r="Z10" s="682" t="s">
        <v>248</v>
      </c>
      <c r="AA10" s="682"/>
      <c r="AB10" s="682"/>
      <c r="AC10" s="682"/>
      <c r="AD10" s="683" t="s">
        <v>248</v>
      </c>
      <c r="AE10" s="683"/>
      <c r="AF10" s="683"/>
      <c r="AG10" s="683"/>
      <c r="AH10" s="683"/>
      <c r="AI10" s="683"/>
      <c r="AJ10" s="683"/>
      <c r="AK10" s="683"/>
      <c r="AL10" s="684" t="s">
        <v>178</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57544</v>
      </c>
      <c r="BH10" s="680"/>
      <c r="BI10" s="680"/>
      <c r="BJ10" s="680"/>
      <c r="BK10" s="680"/>
      <c r="BL10" s="680"/>
      <c r="BM10" s="680"/>
      <c r="BN10" s="681"/>
      <c r="BO10" s="682">
        <v>1.7</v>
      </c>
      <c r="BP10" s="682"/>
      <c r="BQ10" s="682"/>
      <c r="BR10" s="682"/>
      <c r="BS10" s="688">
        <v>9525</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v>30475</v>
      </c>
      <c r="CS10" s="680"/>
      <c r="CT10" s="680"/>
      <c r="CU10" s="680"/>
      <c r="CV10" s="680"/>
      <c r="CW10" s="680"/>
      <c r="CX10" s="680"/>
      <c r="CY10" s="681"/>
      <c r="CZ10" s="682">
        <v>0.2</v>
      </c>
      <c r="DA10" s="682"/>
      <c r="DB10" s="682"/>
      <c r="DC10" s="682"/>
      <c r="DD10" s="688" t="s">
        <v>248</v>
      </c>
      <c r="DE10" s="680"/>
      <c r="DF10" s="680"/>
      <c r="DG10" s="680"/>
      <c r="DH10" s="680"/>
      <c r="DI10" s="680"/>
      <c r="DJ10" s="680"/>
      <c r="DK10" s="680"/>
      <c r="DL10" s="680"/>
      <c r="DM10" s="680"/>
      <c r="DN10" s="680"/>
      <c r="DO10" s="680"/>
      <c r="DP10" s="681"/>
      <c r="DQ10" s="688">
        <v>30475</v>
      </c>
      <c r="DR10" s="680"/>
      <c r="DS10" s="680"/>
      <c r="DT10" s="680"/>
      <c r="DU10" s="680"/>
      <c r="DV10" s="680"/>
      <c r="DW10" s="680"/>
      <c r="DX10" s="680"/>
      <c r="DY10" s="680"/>
      <c r="DZ10" s="680"/>
      <c r="EA10" s="680"/>
      <c r="EB10" s="680"/>
      <c r="EC10" s="689"/>
    </row>
    <row r="11" spans="2:143" ht="11.25" customHeight="1">
      <c r="B11" s="676" t="s">
        <v>251</v>
      </c>
      <c r="C11" s="677"/>
      <c r="D11" s="677"/>
      <c r="E11" s="677"/>
      <c r="F11" s="677"/>
      <c r="G11" s="677"/>
      <c r="H11" s="677"/>
      <c r="I11" s="677"/>
      <c r="J11" s="677"/>
      <c r="K11" s="677"/>
      <c r="L11" s="677"/>
      <c r="M11" s="677"/>
      <c r="N11" s="677"/>
      <c r="O11" s="677"/>
      <c r="P11" s="677"/>
      <c r="Q11" s="678"/>
      <c r="R11" s="679" t="s">
        <v>242</v>
      </c>
      <c r="S11" s="680"/>
      <c r="T11" s="680"/>
      <c r="U11" s="680"/>
      <c r="V11" s="680"/>
      <c r="W11" s="680"/>
      <c r="X11" s="680"/>
      <c r="Y11" s="681"/>
      <c r="Z11" s="682" t="s">
        <v>248</v>
      </c>
      <c r="AA11" s="682"/>
      <c r="AB11" s="682"/>
      <c r="AC11" s="682"/>
      <c r="AD11" s="683" t="s">
        <v>248</v>
      </c>
      <c r="AE11" s="683"/>
      <c r="AF11" s="683"/>
      <c r="AG11" s="683"/>
      <c r="AH11" s="683"/>
      <c r="AI11" s="683"/>
      <c r="AJ11" s="683"/>
      <c r="AK11" s="683"/>
      <c r="AL11" s="684" t="s">
        <v>248</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116969</v>
      </c>
      <c r="BH11" s="680"/>
      <c r="BI11" s="680"/>
      <c r="BJ11" s="680"/>
      <c r="BK11" s="680"/>
      <c r="BL11" s="680"/>
      <c r="BM11" s="680"/>
      <c r="BN11" s="681"/>
      <c r="BO11" s="682">
        <v>3.5</v>
      </c>
      <c r="BP11" s="682"/>
      <c r="BQ11" s="682"/>
      <c r="BR11" s="682"/>
      <c r="BS11" s="688">
        <v>23189</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1045407</v>
      </c>
      <c r="CS11" s="680"/>
      <c r="CT11" s="680"/>
      <c r="CU11" s="680"/>
      <c r="CV11" s="680"/>
      <c r="CW11" s="680"/>
      <c r="CX11" s="680"/>
      <c r="CY11" s="681"/>
      <c r="CZ11" s="682">
        <v>6.6</v>
      </c>
      <c r="DA11" s="682"/>
      <c r="DB11" s="682"/>
      <c r="DC11" s="682"/>
      <c r="DD11" s="688">
        <v>469483</v>
      </c>
      <c r="DE11" s="680"/>
      <c r="DF11" s="680"/>
      <c r="DG11" s="680"/>
      <c r="DH11" s="680"/>
      <c r="DI11" s="680"/>
      <c r="DJ11" s="680"/>
      <c r="DK11" s="680"/>
      <c r="DL11" s="680"/>
      <c r="DM11" s="680"/>
      <c r="DN11" s="680"/>
      <c r="DO11" s="680"/>
      <c r="DP11" s="681"/>
      <c r="DQ11" s="688">
        <v>428725</v>
      </c>
      <c r="DR11" s="680"/>
      <c r="DS11" s="680"/>
      <c r="DT11" s="680"/>
      <c r="DU11" s="680"/>
      <c r="DV11" s="680"/>
      <c r="DW11" s="680"/>
      <c r="DX11" s="680"/>
      <c r="DY11" s="680"/>
      <c r="DZ11" s="680"/>
      <c r="EA11" s="680"/>
      <c r="EB11" s="680"/>
      <c r="EC11" s="689"/>
    </row>
    <row r="12" spans="2:143" ht="11.25" customHeight="1">
      <c r="B12" s="676" t="s">
        <v>254</v>
      </c>
      <c r="C12" s="677"/>
      <c r="D12" s="677"/>
      <c r="E12" s="677"/>
      <c r="F12" s="677"/>
      <c r="G12" s="677"/>
      <c r="H12" s="677"/>
      <c r="I12" s="677"/>
      <c r="J12" s="677"/>
      <c r="K12" s="677"/>
      <c r="L12" s="677"/>
      <c r="M12" s="677"/>
      <c r="N12" s="677"/>
      <c r="O12" s="677"/>
      <c r="P12" s="677"/>
      <c r="Q12" s="678"/>
      <c r="R12" s="679">
        <v>522180</v>
      </c>
      <c r="S12" s="680"/>
      <c r="T12" s="680"/>
      <c r="U12" s="680"/>
      <c r="V12" s="680"/>
      <c r="W12" s="680"/>
      <c r="X12" s="680"/>
      <c r="Y12" s="681"/>
      <c r="Z12" s="682">
        <v>3.2</v>
      </c>
      <c r="AA12" s="682"/>
      <c r="AB12" s="682"/>
      <c r="AC12" s="682"/>
      <c r="AD12" s="683">
        <v>522180</v>
      </c>
      <c r="AE12" s="683"/>
      <c r="AF12" s="683"/>
      <c r="AG12" s="683"/>
      <c r="AH12" s="683"/>
      <c r="AI12" s="683"/>
      <c r="AJ12" s="683"/>
      <c r="AK12" s="683"/>
      <c r="AL12" s="684">
        <v>5.2</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1990136</v>
      </c>
      <c r="BH12" s="680"/>
      <c r="BI12" s="680"/>
      <c r="BJ12" s="680"/>
      <c r="BK12" s="680"/>
      <c r="BL12" s="680"/>
      <c r="BM12" s="680"/>
      <c r="BN12" s="681"/>
      <c r="BO12" s="682">
        <v>59.8</v>
      </c>
      <c r="BP12" s="682"/>
      <c r="BQ12" s="682"/>
      <c r="BR12" s="682"/>
      <c r="BS12" s="688" t="s">
        <v>248</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753207</v>
      </c>
      <c r="CS12" s="680"/>
      <c r="CT12" s="680"/>
      <c r="CU12" s="680"/>
      <c r="CV12" s="680"/>
      <c r="CW12" s="680"/>
      <c r="CX12" s="680"/>
      <c r="CY12" s="681"/>
      <c r="CZ12" s="682">
        <v>4.8</v>
      </c>
      <c r="DA12" s="682"/>
      <c r="DB12" s="682"/>
      <c r="DC12" s="682"/>
      <c r="DD12" s="688">
        <v>151994</v>
      </c>
      <c r="DE12" s="680"/>
      <c r="DF12" s="680"/>
      <c r="DG12" s="680"/>
      <c r="DH12" s="680"/>
      <c r="DI12" s="680"/>
      <c r="DJ12" s="680"/>
      <c r="DK12" s="680"/>
      <c r="DL12" s="680"/>
      <c r="DM12" s="680"/>
      <c r="DN12" s="680"/>
      <c r="DO12" s="680"/>
      <c r="DP12" s="681"/>
      <c r="DQ12" s="688">
        <v>280141</v>
      </c>
      <c r="DR12" s="680"/>
      <c r="DS12" s="680"/>
      <c r="DT12" s="680"/>
      <c r="DU12" s="680"/>
      <c r="DV12" s="680"/>
      <c r="DW12" s="680"/>
      <c r="DX12" s="680"/>
      <c r="DY12" s="680"/>
      <c r="DZ12" s="680"/>
      <c r="EA12" s="680"/>
      <c r="EB12" s="680"/>
      <c r="EC12" s="689"/>
    </row>
    <row r="13" spans="2:143" ht="11.25" customHeight="1">
      <c r="B13" s="676" t="s">
        <v>257</v>
      </c>
      <c r="C13" s="677"/>
      <c r="D13" s="677"/>
      <c r="E13" s="677"/>
      <c r="F13" s="677"/>
      <c r="G13" s="677"/>
      <c r="H13" s="677"/>
      <c r="I13" s="677"/>
      <c r="J13" s="677"/>
      <c r="K13" s="677"/>
      <c r="L13" s="677"/>
      <c r="M13" s="677"/>
      <c r="N13" s="677"/>
      <c r="O13" s="677"/>
      <c r="P13" s="677"/>
      <c r="Q13" s="678"/>
      <c r="R13" s="679">
        <v>6088</v>
      </c>
      <c r="S13" s="680"/>
      <c r="T13" s="680"/>
      <c r="U13" s="680"/>
      <c r="V13" s="680"/>
      <c r="W13" s="680"/>
      <c r="X13" s="680"/>
      <c r="Y13" s="681"/>
      <c r="Z13" s="682">
        <v>0</v>
      </c>
      <c r="AA13" s="682"/>
      <c r="AB13" s="682"/>
      <c r="AC13" s="682"/>
      <c r="AD13" s="683">
        <v>6088</v>
      </c>
      <c r="AE13" s="683"/>
      <c r="AF13" s="683"/>
      <c r="AG13" s="683"/>
      <c r="AH13" s="683"/>
      <c r="AI13" s="683"/>
      <c r="AJ13" s="683"/>
      <c r="AK13" s="683"/>
      <c r="AL13" s="684">
        <v>0.1</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1171578</v>
      </c>
      <c r="BH13" s="680"/>
      <c r="BI13" s="680"/>
      <c r="BJ13" s="680"/>
      <c r="BK13" s="680"/>
      <c r="BL13" s="680"/>
      <c r="BM13" s="680"/>
      <c r="BN13" s="681"/>
      <c r="BO13" s="682">
        <v>35.200000000000003</v>
      </c>
      <c r="BP13" s="682"/>
      <c r="BQ13" s="682"/>
      <c r="BR13" s="682"/>
      <c r="BS13" s="688" t="s">
        <v>178</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1409928</v>
      </c>
      <c r="CS13" s="680"/>
      <c r="CT13" s="680"/>
      <c r="CU13" s="680"/>
      <c r="CV13" s="680"/>
      <c r="CW13" s="680"/>
      <c r="CX13" s="680"/>
      <c r="CY13" s="681"/>
      <c r="CZ13" s="682">
        <v>8.9</v>
      </c>
      <c r="DA13" s="682"/>
      <c r="DB13" s="682"/>
      <c r="DC13" s="682"/>
      <c r="DD13" s="688">
        <v>632385</v>
      </c>
      <c r="DE13" s="680"/>
      <c r="DF13" s="680"/>
      <c r="DG13" s="680"/>
      <c r="DH13" s="680"/>
      <c r="DI13" s="680"/>
      <c r="DJ13" s="680"/>
      <c r="DK13" s="680"/>
      <c r="DL13" s="680"/>
      <c r="DM13" s="680"/>
      <c r="DN13" s="680"/>
      <c r="DO13" s="680"/>
      <c r="DP13" s="681"/>
      <c r="DQ13" s="688">
        <v>1001020</v>
      </c>
      <c r="DR13" s="680"/>
      <c r="DS13" s="680"/>
      <c r="DT13" s="680"/>
      <c r="DU13" s="680"/>
      <c r="DV13" s="680"/>
      <c r="DW13" s="680"/>
      <c r="DX13" s="680"/>
      <c r="DY13" s="680"/>
      <c r="DZ13" s="680"/>
      <c r="EA13" s="680"/>
      <c r="EB13" s="680"/>
      <c r="EC13" s="689"/>
    </row>
    <row r="14" spans="2:143" ht="11.25" customHeight="1">
      <c r="B14" s="676" t="s">
        <v>260</v>
      </c>
      <c r="C14" s="677"/>
      <c r="D14" s="677"/>
      <c r="E14" s="677"/>
      <c r="F14" s="677"/>
      <c r="G14" s="677"/>
      <c r="H14" s="677"/>
      <c r="I14" s="677"/>
      <c r="J14" s="677"/>
      <c r="K14" s="677"/>
      <c r="L14" s="677"/>
      <c r="M14" s="677"/>
      <c r="N14" s="677"/>
      <c r="O14" s="677"/>
      <c r="P14" s="677"/>
      <c r="Q14" s="678"/>
      <c r="R14" s="679" t="s">
        <v>178</v>
      </c>
      <c r="S14" s="680"/>
      <c r="T14" s="680"/>
      <c r="U14" s="680"/>
      <c r="V14" s="680"/>
      <c r="W14" s="680"/>
      <c r="X14" s="680"/>
      <c r="Y14" s="681"/>
      <c r="Z14" s="682" t="s">
        <v>248</v>
      </c>
      <c r="AA14" s="682"/>
      <c r="AB14" s="682"/>
      <c r="AC14" s="682"/>
      <c r="AD14" s="683" t="s">
        <v>248</v>
      </c>
      <c r="AE14" s="683"/>
      <c r="AF14" s="683"/>
      <c r="AG14" s="683"/>
      <c r="AH14" s="683"/>
      <c r="AI14" s="683"/>
      <c r="AJ14" s="683"/>
      <c r="AK14" s="683"/>
      <c r="AL14" s="684" t="s">
        <v>248</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88041</v>
      </c>
      <c r="BH14" s="680"/>
      <c r="BI14" s="680"/>
      <c r="BJ14" s="680"/>
      <c r="BK14" s="680"/>
      <c r="BL14" s="680"/>
      <c r="BM14" s="680"/>
      <c r="BN14" s="681"/>
      <c r="BO14" s="682">
        <v>2.6</v>
      </c>
      <c r="BP14" s="682"/>
      <c r="BQ14" s="682"/>
      <c r="BR14" s="682"/>
      <c r="BS14" s="688" t="s">
        <v>178</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882578</v>
      </c>
      <c r="CS14" s="680"/>
      <c r="CT14" s="680"/>
      <c r="CU14" s="680"/>
      <c r="CV14" s="680"/>
      <c r="CW14" s="680"/>
      <c r="CX14" s="680"/>
      <c r="CY14" s="681"/>
      <c r="CZ14" s="682">
        <v>5.6</v>
      </c>
      <c r="DA14" s="682"/>
      <c r="DB14" s="682"/>
      <c r="DC14" s="682"/>
      <c r="DD14" s="688">
        <v>50629</v>
      </c>
      <c r="DE14" s="680"/>
      <c r="DF14" s="680"/>
      <c r="DG14" s="680"/>
      <c r="DH14" s="680"/>
      <c r="DI14" s="680"/>
      <c r="DJ14" s="680"/>
      <c r="DK14" s="680"/>
      <c r="DL14" s="680"/>
      <c r="DM14" s="680"/>
      <c r="DN14" s="680"/>
      <c r="DO14" s="680"/>
      <c r="DP14" s="681"/>
      <c r="DQ14" s="688">
        <v>878333</v>
      </c>
      <c r="DR14" s="680"/>
      <c r="DS14" s="680"/>
      <c r="DT14" s="680"/>
      <c r="DU14" s="680"/>
      <c r="DV14" s="680"/>
      <c r="DW14" s="680"/>
      <c r="DX14" s="680"/>
      <c r="DY14" s="680"/>
      <c r="DZ14" s="680"/>
      <c r="EA14" s="680"/>
      <c r="EB14" s="680"/>
      <c r="EC14" s="689"/>
    </row>
    <row r="15" spans="2:143" ht="11.25" customHeight="1">
      <c r="B15" s="676" t="s">
        <v>263</v>
      </c>
      <c r="C15" s="677"/>
      <c r="D15" s="677"/>
      <c r="E15" s="677"/>
      <c r="F15" s="677"/>
      <c r="G15" s="677"/>
      <c r="H15" s="677"/>
      <c r="I15" s="677"/>
      <c r="J15" s="677"/>
      <c r="K15" s="677"/>
      <c r="L15" s="677"/>
      <c r="M15" s="677"/>
      <c r="N15" s="677"/>
      <c r="O15" s="677"/>
      <c r="P15" s="677"/>
      <c r="Q15" s="678"/>
      <c r="R15" s="679">
        <v>36465</v>
      </c>
      <c r="S15" s="680"/>
      <c r="T15" s="680"/>
      <c r="U15" s="680"/>
      <c r="V15" s="680"/>
      <c r="W15" s="680"/>
      <c r="X15" s="680"/>
      <c r="Y15" s="681"/>
      <c r="Z15" s="682">
        <v>0.2</v>
      </c>
      <c r="AA15" s="682"/>
      <c r="AB15" s="682"/>
      <c r="AC15" s="682"/>
      <c r="AD15" s="683">
        <v>36465</v>
      </c>
      <c r="AE15" s="683"/>
      <c r="AF15" s="683"/>
      <c r="AG15" s="683"/>
      <c r="AH15" s="683"/>
      <c r="AI15" s="683"/>
      <c r="AJ15" s="683"/>
      <c r="AK15" s="683"/>
      <c r="AL15" s="684">
        <v>0.4</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194438</v>
      </c>
      <c r="BH15" s="680"/>
      <c r="BI15" s="680"/>
      <c r="BJ15" s="680"/>
      <c r="BK15" s="680"/>
      <c r="BL15" s="680"/>
      <c r="BM15" s="680"/>
      <c r="BN15" s="681"/>
      <c r="BO15" s="682">
        <v>5.8</v>
      </c>
      <c r="BP15" s="682"/>
      <c r="BQ15" s="682"/>
      <c r="BR15" s="682"/>
      <c r="BS15" s="688" t="s">
        <v>178</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1027457</v>
      </c>
      <c r="CS15" s="680"/>
      <c r="CT15" s="680"/>
      <c r="CU15" s="680"/>
      <c r="CV15" s="680"/>
      <c r="CW15" s="680"/>
      <c r="CX15" s="680"/>
      <c r="CY15" s="681"/>
      <c r="CZ15" s="682">
        <v>6.5</v>
      </c>
      <c r="DA15" s="682"/>
      <c r="DB15" s="682"/>
      <c r="DC15" s="682"/>
      <c r="DD15" s="688">
        <v>106512</v>
      </c>
      <c r="DE15" s="680"/>
      <c r="DF15" s="680"/>
      <c r="DG15" s="680"/>
      <c r="DH15" s="680"/>
      <c r="DI15" s="680"/>
      <c r="DJ15" s="680"/>
      <c r="DK15" s="680"/>
      <c r="DL15" s="680"/>
      <c r="DM15" s="680"/>
      <c r="DN15" s="680"/>
      <c r="DO15" s="680"/>
      <c r="DP15" s="681"/>
      <c r="DQ15" s="688">
        <v>907133</v>
      </c>
      <c r="DR15" s="680"/>
      <c r="DS15" s="680"/>
      <c r="DT15" s="680"/>
      <c r="DU15" s="680"/>
      <c r="DV15" s="680"/>
      <c r="DW15" s="680"/>
      <c r="DX15" s="680"/>
      <c r="DY15" s="680"/>
      <c r="DZ15" s="680"/>
      <c r="EA15" s="680"/>
      <c r="EB15" s="680"/>
      <c r="EC15" s="689"/>
    </row>
    <row r="16" spans="2:143" ht="11.25" customHeight="1">
      <c r="B16" s="676" t="s">
        <v>266</v>
      </c>
      <c r="C16" s="677"/>
      <c r="D16" s="677"/>
      <c r="E16" s="677"/>
      <c r="F16" s="677"/>
      <c r="G16" s="677"/>
      <c r="H16" s="677"/>
      <c r="I16" s="677"/>
      <c r="J16" s="677"/>
      <c r="K16" s="677"/>
      <c r="L16" s="677"/>
      <c r="M16" s="677"/>
      <c r="N16" s="677"/>
      <c r="O16" s="677"/>
      <c r="P16" s="677"/>
      <c r="Q16" s="678"/>
      <c r="R16" s="679" t="s">
        <v>242</v>
      </c>
      <c r="S16" s="680"/>
      <c r="T16" s="680"/>
      <c r="U16" s="680"/>
      <c r="V16" s="680"/>
      <c r="W16" s="680"/>
      <c r="X16" s="680"/>
      <c r="Y16" s="681"/>
      <c r="Z16" s="682" t="s">
        <v>178</v>
      </c>
      <c r="AA16" s="682"/>
      <c r="AB16" s="682"/>
      <c r="AC16" s="682"/>
      <c r="AD16" s="683" t="s">
        <v>248</v>
      </c>
      <c r="AE16" s="683"/>
      <c r="AF16" s="683"/>
      <c r="AG16" s="683"/>
      <c r="AH16" s="683"/>
      <c r="AI16" s="683"/>
      <c r="AJ16" s="683"/>
      <c r="AK16" s="683"/>
      <c r="AL16" s="684" t="s">
        <v>178</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v>10580</v>
      </c>
      <c r="BH16" s="680"/>
      <c r="BI16" s="680"/>
      <c r="BJ16" s="680"/>
      <c r="BK16" s="680"/>
      <c r="BL16" s="680"/>
      <c r="BM16" s="680"/>
      <c r="BN16" s="681"/>
      <c r="BO16" s="682">
        <v>0.3</v>
      </c>
      <c r="BP16" s="682"/>
      <c r="BQ16" s="682"/>
      <c r="BR16" s="682"/>
      <c r="BS16" s="688" t="s">
        <v>178</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171160</v>
      </c>
      <c r="CS16" s="680"/>
      <c r="CT16" s="680"/>
      <c r="CU16" s="680"/>
      <c r="CV16" s="680"/>
      <c r="CW16" s="680"/>
      <c r="CX16" s="680"/>
      <c r="CY16" s="681"/>
      <c r="CZ16" s="682">
        <v>1.1000000000000001</v>
      </c>
      <c r="DA16" s="682"/>
      <c r="DB16" s="682"/>
      <c r="DC16" s="682"/>
      <c r="DD16" s="688" t="s">
        <v>248</v>
      </c>
      <c r="DE16" s="680"/>
      <c r="DF16" s="680"/>
      <c r="DG16" s="680"/>
      <c r="DH16" s="680"/>
      <c r="DI16" s="680"/>
      <c r="DJ16" s="680"/>
      <c r="DK16" s="680"/>
      <c r="DL16" s="680"/>
      <c r="DM16" s="680"/>
      <c r="DN16" s="680"/>
      <c r="DO16" s="680"/>
      <c r="DP16" s="681"/>
      <c r="DQ16" s="688">
        <v>81374</v>
      </c>
      <c r="DR16" s="680"/>
      <c r="DS16" s="680"/>
      <c r="DT16" s="680"/>
      <c r="DU16" s="680"/>
      <c r="DV16" s="680"/>
      <c r="DW16" s="680"/>
      <c r="DX16" s="680"/>
      <c r="DY16" s="680"/>
      <c r="DZ16" s="680"/>
      <c r="EA16" s="680"/>
      <c r="EB16" s="680"/>
      <c r="EC16" s="689"/>
    </row>
    <row r="17" spans="2:133" ht="11.25" customHeight="1">
      <c r="B17" s="676" t="s">
        <v>269</v>
      </c>
      <c r="C17" s="677"/>
      <c r="D17" s="677"/>
      <c r="E17" s="677"/>
      <c r="F17" s="677"/>
      <c r="G17" s="677"/>
      <c r="H17" s="677"/>
      <c r="I17" s="677"/>
      <c r="J17" s="677"/>
      <c r="K17" s="677"/>
      <c r="L17" s="677"/>
      <c r="M17" s="677"/>
      <c r="N17" s="677"/>
      <c r="O17" s="677"/>
      <c r="P17" s="677"/>
      <c r="Q17" s="678"/>
      <c r="R17" s="679">
        <v>8970</v>
      </c>
      <c r="S17" s="680"/>
      <c r="T17" s="680"/>
      <c r="U17" s="680"/>
      <c r="V17" s="680"/>
      <c r="W17" s="680"/>
      <c r="X17" s="680"/>
      <c r="Y17" s="681"/>
      <c r="Z17" s="682">
        <v>0.1</v>
      </c>
      <c r="AA17" s="682"/>
      <c r="AB17" s="682"/>
      <c r="AC17" s="682"/>
      <c r="AD17" s="683">
        <v>8970</v>
      </c>
      <c r="AE17" s="683"/>
      <c r="AF17" s="683"/>
      <c r="AG17" s="683"/>
      <c r="AH17" s="683"/>
      <c r="AI17" s="683"/>
      <c r="AJ17" s="683"/>
      <c r="AK17" s="683"/>
      <c r="AL17" s="684">
        <v>0.1</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248</v>
      </c>
      <c r="BH17" s="680"/>
      <c r="BI17" s="680"/>
      <c r="BJ17" s="680"/>
      <c r="BK17" s="680"/>
      <c r="BL17" s="680"/>
      <c r="BM17" s="680"/>
      <c r="BN17" s="681"/>
      <c r="BO17" s="682" t="s">
        <v>248</v>
      </c>
      <c r="BP17" s="682"/>
      <c r="BQ17" s="682"/>
      <c r="BR17" s="682"/>
      <c r="BS17" s="688" t="s">
        <v>248</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1683091</v>
      </c>
      <c r="CS17" s="680"/>
      <c r="CT17" s="680"/>
      <c r="CU17" s="680"/>
      <c r="CV17" s="680"/>
      <c r="CW17" s="680"/>
      <c r="CX17" s="680"/>
      <c r="CY17" s="681"/>
      <c r="CZ17" s="682">
        <v>10.6</v>
      </c>
      <c r="DA17" s="682"/>
      <c r="DB17" s="682"/>
      <c r="DC17" s="682"/>
      <c r="DD17" s="688" t="s">
        <v>178</v>
      </c>
      <c r="DE17" s="680"/>
      <c r="DF17" s="680"/>
      <c r="DG17" s="680"/>
      <c r="DH17" s="680"/>
      <c r="DI17" s="680"/>
      <c r="DJ17" s="680"/>
      <c r="DK17" s="680"/>
      <c r="DL17" s="680"/>
      <c r="DM17" s="680"/>
      <c r="DN17" s="680"/>
      <c r="DO17" s="680"/>
      <c r="DP17" s="681"/>
      <c r="DQ17" s="688">
        <v>1615462</v>
      </c>
      <c r="DR17" s="680"/>
      <c r="DS17" s="680"/>
      <c r="DT17" s="680"/>
      <c r="DU17" s="680"/>
      <c r="DV17" s="680"/>
      <c r="DW17" s="680"/>
      <c r="DX17" s="680"/>
      <c r="DY17" s="680"/>
      <c r="DZ17" s="680"/>
      <c r="EA17" s="680"/>
      <c r="EB17" s="680"/>
      <c r="EC17" s="689"/>
    </row>
    <row r="18" spans="2:133" ht="11.25" customHeight="1">
      <c r="B18" s="676" t="s">
        <v>272</v>
      </c>
      <c r="C18" s="677"/>
      <c r="D18" s="677"/>
      <c r="E18" s="677"/>
      <c r="F18" s="677"/>
      <c r="G18" s="677"/>
      <c r="H18" s="677"/>
      <c r="I18" s="677"/>
      <c r="J18" s="677"/>
      <c r="K18" s="677"/>
      <c r="L18" s="677"/>
      <c r="M18" s="677"/>
      <c r="N18" s="677"/>
      <c r="O18" s="677"/>
      <c r="P18" s="677"/>
      <c r="Q18" s="678"/>
      <c r="R18" s="679">
        <v>6705562</v>
      </c>
      <c r="S18" s="680"/>
      <c r="T18" s="680"/>
      <c r="U18" s="680"/>
      <c r="V18" s="680"/>
      <c r="W18" s="680"/>
      <c r="X18" s="680"/>
      <c r="Y18" s="681"/>
      <c r="Z18" s="682">
        <v>41.5</v>
      </c>
      <c r="AA18" s="682"/>
      <c r="AB18" s="682"/>
      <c r="AC18" s="682"/>
      <c r="AD18" s="683">
        <v>5863436</v>
      </c>
      <c r="AE18" s="683"/>
      <c r="AF18" s="683"/>
      <c r="AG18" s="683"/>
      <c r="AH18" s="683"/>
      <c r="AI18" s="683"/>
      <c r="AJ18" s="683"/>
      <c r="AK18" s="683"/>
      <c r="AL18" s="684">
        <v>58.7</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178</v>
      </c>
      <c r="BH18" s="680"/>
      <c r="BI18" s="680"/>
      <c r="BJ18" s="680"/>
      <c r="BK18" s="680"/>
      <c r="BL18" s="680"/>
      <c r="BM18" s="680"/>
      <c r="BN18" s="681"/>
      <c r="BO18" s="682" t="s">
        <v>178</v>
      </c>
      <c r="BP18" s="682"/>
      <c r="BQ18" s="682"/>
      <c r="BR18" s="682"/>
      <c r="BS18" s="688" t="s">
        <v>178</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v>720</v>
      </c>
      <c r="CS18" s="680"/>
      <c r="CT18" s="680"/>
      <c r="CU18" s="680"/>
      <c r="CV18" s="680"/>
      <c r="CW18" s="680"/>
      <c r="CX18" s="680"/>
      <c r="CY18" s="681"/>
      <c r="CZ18" s="682">
        <v>0</v>
      </c>
      <c r="DA18" s="682"/>
      <c r="DB18" s="682"/>
      <c r="DC18" s="682"/>
      <c r="DD18" s="688" t="s">
        <v>242</v>
      </c>
      <c r="DE18" s="680"/>
      <c r="DF18" s="680"/>
      <c r="DG18" s="680"/>
      <c r="DH18" s="680"/>
      <c r="DI18" s="680"/>
      <c r="DJ18" s="680"/>
      <c r="DK18" s="680"/>
      <c r="DL18" s="680"/>
      <c r="DM18" s="680"/>
      <c r="DN18" s="680"/>
      <c r="DO18" s="680"/>
      <c r="DP18" s="681"/>
      <c r="DQ18" s="688">
        <v>720</v>
      </c>
      <c r="DR18" s="680"/>
      <c r="DS18" s="680"/>
      <c r="DT18" s="680"/>
      <c r="DU18" s="680"/>
      <c r="DV18" s="680"/>
      <c r="DW18" s="680"/>
      <c r="DX18" s="680"/>
      <c r="DY18" s="680"/>
      <c r="DZ18" s="680"/>
      <c r="EA18" s="680"/>
      <c r="EB18" s="680"/>
      <c r="EC18" s="689"/>
    </row>
    <row r="19" spans="2:133" ht="11.25" customHeight="1">
      <c r="B19" s="676" t="s">
        <v>275</v>
      </c>
      <c r="C19" s="677"/>
      <c r="D19" s="677"/>
      <c r="E19" s="677"/>
      <c r="F19" s="677"/>
      <c r="G19" s="677"/>
      <c r="H19" s="677"/>
      <c r="I19" s="677"/>
      <c r="J19" s="677"/>
      <c r="K19" s="677"/>
      <c r="L19" s="677"/>
      <c r="M19" s="677"/>
      <c r="N19" s="677"/>
      <c r="O19" s="677"/>
      <c r="P19" s="677"/>
      <c r="Q19" s="678"/>
      <c r="R19" s="679">
        <v>5863436</v>
      </c>
      <c r="S19" s="680"/>
      <c r="T19" s="680"/>
      <c r="U19" s="680"/>
      <c r="V19" s="680"/>
      <c r="W19" s="680"/>
      <c r="X19" s="680"/>
      <c r="Y19" s="681"/>
      <c r="Z19" s="682">
        <v>36.299999999999997</v>
      </c>
      <c r="AA19" s="682"/>
      <c r="AB19" s="682"/>
      <c r="AC19" s="682"/>
      <c r="AD19" s="683">
        <v>5863436</v>
      </c>
      <c r="AE19" s="683"/>
      <c r="AF19" s="683"/>
      <c r="AG19" s="683"/>
      <c r="AH19" s="683"/>
      <c r="AI19" s="683"/>
      <c r="AJ19" s="683"/>
      <c r="AK19" s="683"/>
      <c r="AL19" s="684">
        <v>58.7</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33693</v>
      </c>
      <c r="BH19" s="680"/>
      <c r="BI19" s="680"/>
      <c r="BJ19" s="680"/>
      <c r="BK19" s="680"/>
      <c r="BL19" s="680"/>
      <c r="BM19" s="680"/>
      <c r="BN19" s="681"/>
      <c r="BO19" s="682">
        <v>1</v>
      </c>
      <c r="BP19" s="682"/>
      <c r="BQ19" s="682"/>
      <c r="BR19" s="682"/>
      <c r="BS19" s="688" t="s">
        <v>178</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178</v>
      </c>
      <c r="CS19" s="680"/>
      <c r="CT19" s="680"/>
      <c r="CU19" s="680"/>
      <c r="CV19" s="680"/>
      <c r="CW19" s="680"/>
      <c r="CX19" s="680"/>
      <c r="CY19" s="681"/>
      <c r="CZ19" s="682" t="s">
        <v>178</v>
      </c>
      <c r="DA19" s="682"/>
      <c r="DB19" s="682"/>
      <c r="DC19" s="682"/>
      <c r="DD19" s="688" t="s">
        <v>248</v>
      </c>
      <c r="DE19" s="680"/>
      <c r="DF19" s="680"/>
      <c r="DG19" s="680"/>
      <c r="DH19" s="680"/>
      <c r="DI19" s="680"/>
      <c r="DJ19" s="680"/>
      <c r="DK19" s="680"/>
      <c r="DL19" s="680"/>
      <c r="DM19" s="680"/>
      <c r="DN19" s="680"/>
      <c r="DO19" s="680"/>
      <c r="DP19" s="681"/>
      <c r="DQ19" s="688" t="s">
        <v>248</v>
      </c>
      <c r="DR19" s="680"/>
      <c r="DS19" s="680"/>
      <c r="DT19" s="680"/>
      <c r="DU19" s="680"/>
      <c r="DV19" s="680"/>
      <c r="DW19" s="680"/>
      <c r="DX19" s="680"/>
      <c r="DY19" s="680"/>
      <c r="DZ19" s="680"/>
      <c r="EA19" s="680"/>
      <c r="EB19" s="680"/>
      <c r="EC19" s="689"/>
    </row>
    <row r="20" spans="2:133" ht="11.25" customHeight="1">
      <c r="B20" s="676" t="s">
        <v>278</v>
      </c>
      <c r="C20" s="677"/>
      <c r="D20" s="677"/>
      <c r="E20" s="677"/>
      <c r="F20" s="677"/>
      <c r="G20" s="677"/>
      <c r="H20" s="677"/>
      <c r="I20" s="677"/>
      <c r="J20" s="677"/>
      <c r="K20" s="677"/>
      <c r="L20" s="677"/>
      <c r="M20" s="677"/>
      <c r="N20" s="677"/>
      <c r="O20" s="677"/>
      <c r="P20" s="677"/>
      <c r="Q20" s="678"/>
      <c r="R20" s="679">
        <v>841420</v>
      </c>
      <c r="S20" s="680"/>
      <c r="T20" s="680"/>
      <c r="U20" s="680"/>
      <c r="V20" s="680"/>
      <c r="W20" s="680"/>
      <c r="X20" s="680"/>
      <c r="Y20" s="681"/>
      <c r="Z20" s="682">
        <v>5.2</v>
      </c>
      <c r="AA20" s="682"/>
      <c r="AB20" s="682"/>
      <c r="AC20" s="682"/>
      <c r="AD20" s="683" t="s">
        <v>248</v>
      </c>
      <c r="AE20" s="683"/>
      <c r="AF20" s="683"/>
      <c r="AG20" s="683"/>
      <c r="AH20" s="683"/>
      <c r="AI20" s="683"/>
      <c r="AJ20" s="683"/>
      <c r="AK20" s="683"/>
      <c r="AL20" s="684" t="s">
        <v>178</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33693</v>
      </c>
      <c r="BH20" s="680"/>
      <c r="BI20" s="680"/>
      <c r="BJ20" s="680"/>
      <c r="BK20" s="680"/>
      <c r="BL20" s="680"/>
      <c r="BM20" s="680"/>
      <c r="BN20" s="681"/>
      <c r="BO20" s="682">
        <v>1</v>
      </c>
      <c r="BP20" s="682"/>
      <c r="BQ20" s="682"/>
      <c r="BR20" s="682"/>
      <c r="BS20" s="688" t="s">
        <v>178</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15804413</v>
      </c>
      <c r="CS20" s="680"/>
      <c r="CT20" s="680"/>
      <c r="CU20" s="680"/>
      <c r="CV20" s="680"/>
      <c r="CW20" s="680"/>
      <c r="CX20" s="680"/>
      <c r="CY20" s="681"/>
      <c r="CZ20" s="682">
        <v>100</v>
      </c>
      <c r="DA20" s="682"/>
      <c r="DB20" s="682"/>
      <c r="DC20" s="682"/>
      <c r="DD20" s="688">
        <v>1428981</v>
      </c>
      <c r="DE20" s="680"/>
      <c r="DF20" s="680"/>
      <c r="DG20" s="680"/>
      <c r="DH20" s="680"/>
      <c r="DI20" s="680"/>
      <c r="DJ20" s="680"/>
      <c r="DK20" s="680"/>
      <c r="DL20" s="680"/>
      <c r="DM20" s="680"/>
      <c r="DN20" s="680"/>
      <c r="DO20" s="680"/>
      <c r="DP20" s="681"/>
      <c r="DQ20" s="688">
        <v>11619906</v>
      </c>
      <c r="DR20" s="680"/>
      <c r="DS20" s="680"/>
      <c r="DT20" s="680"/>
      <c r="DU20" s="680"/>
      <c r="DV20" s="680"/>
      <c r="DW20" s="680"/>
      <c r="DX20" s="680"/>
      <c r="DY20" s="680"/>
      <c r="DZ20" s="680"/>
      <c r="EA20" s="680"/>
      <c r="EB20" s="680"/>
      <c r="EC20" s="689"/>
    </row>
    <row r="21" spans="2:133" ht="11.25" customHeight="1">
      <c r="B21" s="676" t="s">
        <v>281</v>
      </c>
      <c r="C21" s="677"/>
      <c r="D21" s="677"/>
      <c r="E21" s="677"/>
      <c r="F21" s="677"/>
      <c r="G21" s="677"/>
      <c r="H21" s="677"/>
      <c r="I21" s="677"/>
      <c r="J21" s="677"/>
      <c r="K21" s="677"/>
      <c r="L21" s="677"/>
      <c r="M21" s="677"/>
      <c r="N21" s="677"/>
      <c r="O21" s="677"/>
      <c r="P21" s="677"/>
      <c r="Q21" s="678"/>
      <c r="R21" s="679">
        <v>706</v>
      </c>
      <c r="S21" s="680"/>
      <c r="T21" s="680"/>
      <c r="U21" s="680"/>
      <c r="V21" s="680"/>
      <c r="W21" s="680"/>
      <c r="X21" s="680"/>
      <c r="Y21" s="681"/>
      <c r="Z21" s="682">
        <v>0</v>
      </c>
      <c r="AA21" s="682"/>
      <c r="AB21" s="682"/>
      <c r="AC21" s="682"/>
      <c r="AD21" s="683" t="s">
        <v>248</v>
      </c>
      <c r="AE21" s="683"/>
      <c r="AF21" s="683"/>
      <c r="AG21" s="683"/>
      <c r="AH21" s="683"/>
      <c r="AI21" s="683"/>
      <c r="AJ21" s="683"/>
      <c r="AK21" s="683"/>
      <c r="AL21" s="684" t="s">
        <v>248</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v>33693</v>
      </c>
      <c r="BH21" s="680"/>
      <c r="BI21" s="680"/>
      <c r="BJ21" s="680"/>
      <c r="BK21" s="680"/>
      <c r="BL21" s="680"/>
      <c r="BM21" s="680"/>
      <c r="BN21" s="681"/>
      <c r="BO21" s="682">
        <v>1</v>
      </c>
      <c r="BP21" s="682"/>
      <c r="BQ21" s="682"/>
      <c r="BR21" s="682"/>
      <c r="BS21" s="688" t="s">
        <v>178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283</v>
      </c>
      <c r="C22" s="677"/>
      <c r="D22" s="677"/>
      <c r="E22" s="677"/>
      <c r="F22" s="677"/>
      <c r="G22" s="677"/>
      <c r="H22" s="677"/>
      <c r="I22" s="677"/>
      <c r="J22" s="677"/>
      <c r="K22" s="677"/>
      <c r="L22" s="677"/>
      <c r="M22" s="677"/>
      <c r="N22" s="677"/>
      <c r="O22" s="677"/>
      <c r="P22" s="677"/>
      <c r="Q22" s="678"/>
      <c r="R22" s="679">
        <v>10801800</v>
      </c>
      <c r="S22" s="680"/>
      <c r="T22" s="680"/>
      <c r="U22" s="680"/>
      <c r="V22" s="680"/>
      <c r="W22" s="680"/>
      <c r="X22" s="680"/>
      <c r="Y22" s="681"/>
      <c r="Z22" s="682">
        <v>66.8</v>
      </c>
      <c r="AA22" s="682"/>
      <c r="AB22" s="682"/>
      <c r="AC22" s="682"/>
      <c r="AD22" s="683">
        <v>9959674</v>
      </c>
      <c r="AE22" s="683"/>
      <c r="AF22" s="683"/>
      <c r="AG22" s="683"/>
      <c r="AH22" s="683"/>
      <c r="AI22" s="683"/>
      <c r="AJ22" s="683"/>
      <c r="AK22" s="683"/>
      <c r="AL22" s="684">
        <v>99.7</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178</v>
      </c>
      <c r="BH22" s="680"/>
      <c r="BI22" s="680"/>
      <c r="BJ22" s="680"/>
      <c r="BK22" s="680"/>
      <c r="BL22" s="680"/>
      <c r="BM22" s="680"/>
      <c r="BN22" s="681"/>
      <c r="BO22" s="682" t="s">
        <v>178</v>
      </c>
      <c r="BP22" s="682"/>
      <c r="BQ22" s="682"/>
      <c r="BR22" s="682"/>
      <c r="BS22" s="688" t="s">
        <v>178</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286</v>
      </c>
      <c r="C23" s="677"/>
      <c r="D23" s="677"/>
      <c r="E23" s="677"/>
      <c r="F23" s="677"/>
      <c r="G23" s="677"/>
      <c r="H23" s="677"/>
      <c r="I23" s="677"/>
      <c r="J23" s="677"/>
      <c r="K23" s="677"/>
      <c r="L23" s="677"/>
      <c r="M23" s="677"/>
      <c r="N23" s="677"/>
      <c r="O23" s="677"/>
      <c r="P23" s="677"/>
      <c r="Q23" s="678"/>
      <c r="R23" s="679">
        <v>2586</v>
      </c>
      <c r="S23" s="680"/>
      <c r="T23" s="680"/>
      <c r="U23" s="680"/>
      <c r="V23" s="680"/>
      <c r="W23" s="680"/>
      <c r="X23" s="680"/>
      <c r="Y23" s="681"/>
      <c r="Z23" s="682">
        <v>0</v>
      </c>
      <c r="AA23" s="682"/>
      <c r="AB23" s="682"/>
      <c r="AC23" s="682"/>
      <c r="AD23" s="683">
        <v>2586</v>
      </c>
      <c r="AE23" s="683"/>
      <c r="AF23" s="683"/>
      <c r="AG23" s="683"/>
      <c r="AH23" s="683"/>
      <c r="AI23" s="683"/>
      <c r="AJ23" s="683"/>
      <c r="AK23" s="683"/>
      <c r="AL23" s="684">
        <v>0</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t="s">
        <v>248</v>
      </c>
      <c r="BH23" s="680"/>
      <c r="BI23" s="680"/>
      <c r="BJ23" s="680"/>
      <c r="BK23" s="680"/>
      <c r="BL23" s="680"/>
      <c r="BM23" s="680"/>
      <c r="BN23" s="681"/>
      <c r="BO23" s="682" t="s">
        <v>248</v>
      </c>
      <c r="BP23" s="682"/>
      <c r="BQ23" s="682"/>
      <c r="BR23" s="682"/>
      <c r="BS23" s="688" t="s">
        <v>178</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c r="B24" s="676" t="s">
        <v>293</v>
      </c>
      <c r="C24" s="677"/>
      <c r="D24" s="677"/>
      <c r="E24" s="677"/>
      <c r="F24" s="677"/>
      <c r="G24" s="677"/>
      <c r="H24" s="677"/>
      <c r="I24" s="677"/>
      <c r="J24" s="677"/>
      <c r="K24" s="677"/>
      <c r="L24" s="677"/>
      <c r="M24" s="677"/>
      <c r="N24" s="677"/>
      <c r="O24" s="677"/>
      <c r="P24" s="677"/>
      <c r="Q24" s="678"/>
      <c r="R24" s="679">
        <v>36691</v>
      </c>
      <c r="S24" s="680"/>
      <c r="T24" s="680"/>
      <c r="U24" s="680"/>
      <c r="V24" s="680"/>
      <c r="W24" s="680"/>
      <c r="X24" s="680"/>
      <c r="Y24" s="681"/>
      <c r="Z24" s="682">
        <v>0.2</v>
      </c>
      <c r="AA24" s="682"/>
      <c r="AB24" s="682"/>
      <c r="AC24" s="682"/>
      <c r="AD24" s="683" t="s">
        <v>178</v>
      </c>
      <c r="AE24" s="683"/>
      <c r="AF24" s="683"/>
      <c r="AG24" s="683"/>
      <c r="AH24" s="683"/>
      <c r="AI24" s="683"/>
      <c r="AJ24" s="683"/>
      <c r="AK24" s="683"/>
      <c r="AL24" s="684" t="s">
        <v>248</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248</v>
      </c>
      <c r="BH24" s="680"/>
      <c r="BI24" s="680"/>
      <c r="BJ24" s="680"/>
      <c r="BK24" s="680"/>
      <c r="BL24" s="680"/>
      <c r="BM24" s="680"/>
      <c r="BN24" s="681"/>
      <c r="BO24" s="682" t="s">
        <v>248</v>
      </c>
      <c r="BP24" s="682"/>
      <c r="BQ24" s="682"/>
      <c r="BR24" s="682"/>
      <c r="BS24" s="688" t="s">
        <v>178</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7185025</v>
      </c>
      <c r="CS24" s="669"/>
      <c r="CT24" s="669"/>
      <c r="CU24" s="669"/>
      <c r="CV24" s="669"/>
      <c r="CW24" s="669"/>
      <c r="CX24" s="669"/>
      <c r="CY24" s="670"/>
      <c r="CZ24" s="673">
        <v>45.5</v>
      </c>
      <c r="DA24" s="674"/>
      <c r="DB24" s="674"/>
      <c r="DC24" s="693"/>
      <c r="DD24" s="712">
        <v>5240181</v>
      </c>
      <c r="DE24" s="669"/>
      <c r="DF24" s="669"/>
      <c r="DG24" s="669"/>
      <c r="DH24" s="669"/>
      <c r="DI24" s="669"/>
      <c r="DJ24" s="669"/>
      <c r="DK24" s="670"/>
      <c r="DL24" s="712">
        <v>5184026</v>
      </c>
      <c r="DM24" s="669"/>
      <c r="DN24" s="669"/>
      <c r="DO24" s="669"/>
      <c r="DP24" s="669"/>
      <c r="DQ24" s="669"/>
      <c r="DR24" s="669"/>
      <c r="DS24" s="669"/>
      <c r="DT24" s="669"/>
      <c r="DU24" s="669"/>
      <c r="DV24" s="670"/>
      <c r="DW24" s="673">
        <v>49.4</v>
      </c>
      <c r="DX24" s="674"/>
      <c r="DY24" s="674"/>
      <c r="DZ24" s="674"/>
      <c r="EA24" s="674"/>
      <c r="EB24" s="674"/>
      <c r="EC24" s="675"/>
    </row>
    <row r="25" spans="2:133" ht="11.25" customHeight="1">
      <c r="B25" s="676" t="s">
        <v>296</v>
      </c>
      <c r="C25" s="677"/>
      <c r="D25" s="677"/>
      <c r="E25" s="677"/>
      <c r="F25" s="677"/>
      <c r="G25" s="677"/>
      <c r="H25" s="677"/>
      <c r="I25" s="677"/>
      <c r="J25" s="677"/>
      <c r="K25" s="677"/>
      <c r="L25" s="677"/>
      <c r="M25" s="677"/>
      <c r="N25" s="677"/>
      <c r="O25" s="677"/>
      <c r="P25" s="677"/>
      <c r="Q25" s="678"/>
      <c r="R25" s="679">
        <v>188330</v>
      </c>
      <c r="S25" s="680"/>
      <c r="T25" s="680"/>
      <c r="U25" s="680"/>
      <c r="V25" s="680"/>
      <c r="W25" s="680"/>
      <c r="X25" s="680"/>
      <c r="Y25" s="681"/>
      <c r="Z25" s="682">
        <v>1.2</v>
      </c>
      <c r="AA25" s="682"/>
      <c r="AB25" s="682"/>
      <c r="AC25" s="682"/>
      <c r="AD25" s="683">
        <v>6579</v>
      </c>
      <c r="AE25" s="683"/>
      <c r="AF25" s="683"/>
      <c r="AG25" s="683"/>
      <c r="AH25" s="683"/>
      <c r="AI25" s="683"/>
      <c r="AJ25" s="683"/>
      <c r="AK25" s="683"/>
      <c r="AL25" s="684">
        <v>0.1</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178</v>
      </c>
      <c r="BH25" s="680"/>
      <c r="BI25" s="680"/>
      <c r="BJ25" s="680"/>
      <c r="BK25" s="680"/>
      <c r="BL25" s="680"/>
      <c r="BM25" s="680"/>
      <c r="BN25" s="681"/>
      <c r="BO25" s="682" t="s">
        <v>178</v>
      </c>
      <c r="BP25" s="682"/>
      <c r="BQ25" s="682"/>
      <c r="BR25" s="682"/>
      <c r="BS25" s="688" t="s">
        <v>248</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2609605</v>
      </c>
      <c r="CS25" s="715"/>
      <c r="CT25" s="715"/>
      <c r="CU25" s="715"/>
      <c r="CV25" s="715"/>
      <c r="CW25" s="715"/>
      <c r="CX25" s="715"/>
      <c r="CY25" s="716"/>
      <c r="CZ25" s="684">
        <v>16.5</v>
      </c>
      <c r="DA25" s="713"/>
      <c r="DB25" s="713"/>
      <c r="DC25" s="717"/>
      <c r="DD25" s="688">
        <v>2475307</v>
      </c>
      <c r="DE25" s="715"/>
      <c r="DF25" s="715"/>
      <c r="DG25" s="715"/>
      <c r="DH25" s="715"/>
      <c r="DI25" s="715"/>
      <c r="DJ25" s="715"/>
      <c r="DK25" s="716"/>
      <c r="DL25" s="688">
        <v>2419941</v>
      </c>
      <c r="DM25" s="715"/>
      <c r="DN25" s="715"/>
      <c r="DO25" s="715"/>
      <c r="DP25" s="715"/>
      <c r="DQ25" s="715"/>
      <c r="DR25" s="715"/>
      <c r="DS25" s="715"/>
      <c r="DT25" s="715"/>
      <c r="DU25" s="715"/>
      <c r="DV25" s="716"/>
      <c r="DW25" s="684">
        <v>23.1</v>
      </c>
      <c r="DX25" s="713"/>
      <c r="DY25" s="713"/>
      <c r="DZ25" s="713"/>
      <c r="EA25" s="713"/>
      <c r="EB25" s="713"/>
      <c r="EC25" s="714"/>
    </row>
    <row r="26" spans="2:133" ht="11.25" customHeight="1">
      <c r="B26" s="676" t="s">
        <v>299</v>
      </c>
      <c r="C26" s="677"/>
      <c r="D26" s="677"/>
      <c r="E26" s="677"/>
      <c r="F26" s="677"/>
      <c r="G26" s="677"/>
      <c r="H26" s="677"/>
      <c r="I26" s="677"/>
      <c r="J26" s="677"/>
      <c r="K26" s="677"/>
      <c r="L26" s="677"/>
      <c r="M26" s="677"/>
      <c r="N26" s="677"/>
      <c r="O26" s="677"/>
      <c r="P26" s="677"/>
      <c r="Q26" s="678"/>
      <c r="R26" s="679">
        <v>15498</v>
      </c>
      <c r="S26" s="680"/>
      <c r="T26" s="680"/>
      <c r="U26" s="680"/>
      <c r="V26" s="680"/>
      <c r="W26" s="680"/>
      <c r="X26" s="680"/>
      <c r="Y26" s="681"/>
      <c r="Z26" s="682">
        <v>0.1</v>
      </c>
      <c r="AA26" s="682"/>
      <c r="AB26" s="682"/>
      <c r="AC26" s="682"/>
      <c r="AD26" s="683" t="s">
        <v>178</v>
      </c>
      <c r="AE26" s="683"/>
      <c r="AF26" s="683"/>
      <c r="AG26" s="683"/>
      <c r="AH26" s="683"/>
      <c r="AI26" s="683"/>
      <c r="AJ26" s="683"/>
      <c r="AK26" s="683"/>
      <c r="AL26" s="684" t="s">
        <v>248</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242</v>
      </c>
      <c r="BH26" s="680"/>
      <c r="BI26" s="680"/>
      <c r="BJ26" s="680"/>
      <c r="BK26" s="680"/>
      <c r="BL26" s="680"/>
      <c r="BM26" s="680"/>
      <c r="BN26" s="681"/>
      <c r="BO26" s="682" t="s">
        <v>178</v>
      </c>
      <c r="BP26" s="682"/>
      <c r="BQ26" s="682"/>
      <c r="BR26" s="682"/>
      <c r="BS26" s="688" t="s">
        <v>178</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1449884</v>
      </c>
      <c r="CS26" s="680"/>
      <c r="CT26" s="680"/>
      <c r="CU26" s="680"/>
      <c r="CV26" s="680"/>
      <c r="CW26" s="680"/>
      <c r="CX26" s="680"/>
      <c r="CY26" s="681"/>
      <c r="CZ26" s="684">
        <v>9.1999999999999993</v>
      </c>
      <c r="DA26" s="713"/>
      <c r="DB26" s="713"/>
      <c r="DC26" s="717"/>
      <c r="DD26" s="688">
        <v>1329345</v>
      </c>
      <c r="DE26" s="680"/>
      <c r="DF26" s="680"/>
      <c r="DG26" s="680"/>
      <c r="DH26" s="680"/>
      <c r="DI26" s="680"/>
      <c r="DJ26" s="680"/>
      <c r="DK26" s="681"/>
      <c r="DL26" s="688" t="s">
        <v>178</v>
      </c>
      <c r="DM26" s="680"/>
      <c r="DN26" s="680"/>
      <c r="DO26" s="680"/>
      <c r="DP26" s="680"/>
      <c r="DQ26" s="680"/>
      <c r="DR26" s="680"/>
      <c r="DS26" s="680"/>
      <c r="DT26" s="680"/>
      <c r="DU26" s="680"/>
      <c r="DV26" s="681"/>
      <c r="DW26" s="684" t="s">
        <v>178</v>
      </c>
      <c r="DX26" s="713"/>
      <c r="DY26" s="713"/>
      <c r="DZ26" s="713"/>
      <c r="EA26" s="713"/>
      <c r="EB26" s="713"/>
      <c r="EC26" s="714"/>
    </row>
    <row r="27" spans="2:133" ht="11.25" customHeight="1">
      <c r="B27" s="676" t="s">
        <v>302</v>
      </c>
      <c r="C27" s="677"/>
      <c r="D27" s="677"/>
      <c r="E27" s="677"/>
      <c r="F27" s="677"/>
      <c r="G27" s="677"/>
      <c r="H27" s="677"/>
      <c r="I27" s="677"/>
      <c r="J27" s="677"/>
      <c r="K27" s="677"/>
      <c r="L27" s="677"/>
      <c r="M27" s="677"/>
      <c r="N27" s="677"/>
      <c r="O27" s="677"/>
      <c r="P27" s="677"/>
      <c r="Q27" s="678"/>
      <c r="R27" s="679">
        <v>1876676</v>
      </c>
      <c r="S27" s="680"/>
      <c r="T27" s="680"/>
      <c r="U27" s="680"/>
      <c r="V27" s="680"/>
      <c r="W27" s="680"/>
      <c r="X27" s="680"/>
      <c r="Y27" s="681"/>
      <c r="Z27" s="682">
        <v>11.6</v>
      </c>
      <c r="AA27" s="682"/>
      <c r="AB27" s="682"/>
      <c r="AC27" s="682"/>
      <c r="AD27" s="683" t="s">
        <v>248</v>
      </c>
      <c r="AE27" s="683"/>
      <c r="AF27" s="683"/>
      <c r="AG27" s="683"/>
      <c r="AH27" s="683"/>
      <c r="AI27" s="683"/>
      <c r="AJ27" s="683"/>
      <c r="AK27" s="683"/>
      <c r="AL27" s="684" t="s">
        <v>248</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3330770</v>
      </c>
      <c r="BH27" s="680"/>
      <c r="BI27" s="680"/>
      <c r="BJ27" s="680"/>
      <c r="BK27" s="680"/>
      <c r="BL27" s="680"/>
      <c r="BM27" s="680"/>
      <c r="BN27" s="681"/>
      <c r="BO27" s="682">
        <v>100</v>
      </c>
      <c r="BP27" s="682"/>
      <c r="BQ27" s="682"/>
      <c r="BR27" s="682"/>
      <c r="BS27" s="688">
        <v>32714</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2892329</v>
      </c>
      <c r="CS27" s="715"/>
      <c r="CT27" s="715"/>
      <c r="CU27" s="715"/>
      <c r="CV27" s="715"/>
      <c r="CW27" s="715"/>
      <c r="CX27" s="715"/>
      <c r="CY27" s="716"/>
      <c r="CZ27" s="684">
        <v>18.3</v>
      </c>
      <c r="DA27" s="713"/>
      <c r="DB27" s="713"/>
      <c r="DC27" s="717"/>
      <c r="DD27" s="688">
        <v>1149412</v>
      </c>
      <c r="DE27" s="715"/>
      <c r="DF27" s="715"/>
      <c r="DG27" s="715"/>
      <c r="DH27" s="715"/>
      <c r="DI27" s="715"/>
      <c r="DJ27" s="715"/>
      <c r="DK27" s="716"/>
      <c r="DL27" s="688">
        <v>1148854</v>
      </c>
      <c r="DM27" s="715"/>
      <c r="DN27" s="715"/>
      <c r="DO27" s="715"/>
      <c r="DP27" s="715"/>
      <c r="DQ27" s="715"/>
      <c r="DR27" s="715"/>
      <c r="DS27" s="715"/>
      <c r="DT27" s="715"/>
      <c r="DU27" s="715"/>
      <c r="DV27" s="716"/>
      <c r="DW27" s="684">
        <v>11</v>
      </c>
      <c r="DX27" s="713"/>
      <c r="DY27" s="713"/>
      <c r="DZ27" s="713"/>
      <c r="EA27" s="713"/>
      <c r="EB27" s="713"/>
      <c r="EC27" s="714"/>
    </row>
    <row r="28" spans="2:133" ht="11.25" customHeight="1">
      <c r="B28" s="721" t="s">
        <v>305</v>
      </c>
      <c r="C28" s="722"/>
      <c r="D28" s="722"/>
      <c r="E28" s="722"/>
      <c r="F28" s="722"/>
      <c r="G28" s="722"/>
      <c r="H28" s="722"/>
      <c r="I28" s="722"/>
      <c r="J28" s="722"/>
      <c r="K28" s="722"/>
      <c r="L28" s="722"/>
      <c r="M28" s="722"/>
      <c r="N28" s="722"/>
      <c r="O28" s="722"/>
      <c r="P28" s="722"/>
      <c r="Q28" s="723"/>
      <c r="R28" s="679">
        <v>9474</v>
      </c>
      <c r="S28" s="680"/>
      <c r="T28" s="680"/>
      <c r="U28" s="680"/>
      <c r="V28" s="680"/>
      <c r="W28" s="680"/>
      <c r="X28" s="680"/>
      <c r="Y28" s="681"/>
      <c r="Z28" s="682">
        <v>0.1</v>
      </c>
      <c r="AA28" s="682"/>
      <c r="AB28" s="682"/>
      <c r="AC28" s="682"/>
      <c r="AD28" s="683">
        <v>9474</v>
      </c>
      <c r="AE28" s="683"/>
      <c r="AF28" s="683"/>
      <c r="AG28" s="683"/>
      <c r="AH28" s="683"/>
      <c r="AI28" s="683"/>
      <c r="AJ28" s="683"/>
      <c r="AK28" s="683"/>
      <c r="AL28" s="684">
        <v>0.1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1683091</v>
      </c>
      <c r="CS28" s="680"/>
      <c r="CT28" s="680"/>
      <c r="CU28" s="680"/>
      <c r="CV28" s="680"/>
      <c r="CW28" s="680"/>
      <c r="CX28" s="680"/>
      <c r="CY28" s="681"/>
      <c r="CZ28" s="684">
        <v>10.6</v>
      </c>
      <c r="DA28" s="713"/>
      <c r="DB28" s="713"/>
      <c r="DC28" s="717"/>
      <c r="DD28" s="688">
        <v>1615462</v>
      </c>
      <c r="DE28" s="680"/>
      <c r="DF28" s="680"/>
      <c r="DG28" s="680"/>
      <c r="DH28" s="680"/>
      <c r="DI28" s="680"/>
      <c r="DJ28" s="680"/>
      <c r="DK28" s="681"/>
      <c r="DL28" s="688">
        <v>1615231</v>
      </c>
      <c r="DM28" s="680"/>
      <c r="DN28" s="680"/>
      <c r="DO28" s="680"/>
      <c r="DP28" s="680"/>
      <c r="DQ28" s="680"/>
      <c r="DR28" s="680"/>
      <c r="DS28" s="680"/>
      <c r="DT28" s="680"/>
      <c r="DU28" s="680"/>
      <c r="DV28" s="681"/>
      <c r="DW28" s="684">
        <v>15.4</v>
      </c>
      <c r="DX28" s="713"/>
      <c r="DY28" s="713"/>
      <c r="DZ28" s="713"/>
      <c r="EA28" s="713"/>
      <c r="EB28" s="713"/>
      <c r="EC28" s="714"/>
    </row>
    <row r="29" spans="2:133" ht="11.25" customHeight="1">
      <c r="B29" s="676" t="s">
        <v>307</v>
      </c>
      <c r="C29" s="677"/>
      <c r="D29" s="677"/>
      <c r="E29" s="677"/>
      <c r="F29" s="677"/>
      <c r="G29" s="677"/>
      <c r="H29" s="677"/>
      <c r="I29" s="677"/>
      <c r="J29" s="677"/>
      <c r="K29" s="677"/>
      <c r="L29" s="677"/>
      <c r="M29" s="677"/>
      <c r="N29" s="677"/>
      <c r="O29" s="677"/>
      <c r="P29" s="677"/>
      <c r="Q29" s="678"/>
      <c r="R29" s="679">
        <v>1109942</v>
      </c>
      <c r="S29" s="680"/>
      <c r="T29" s="680"/>
      <c r="U29" s="680"/>
      <c r="V29" s="680"/>
      <c r="W29" s="680"/>
      <c r="X29" s="680"/>
      <c r="Y29" s="681"/>
      <c r="Z29" s="682">
        <v>6.9</v>
      </c>
      <c r="AA29" s="682"/>
      <c r="AB29" s="682"/>
      <c r="AC29" s="682"/>
      <c r="AD29" s="683" t="s">
        <v>178</v>
      </c>
      <c r="AE29" s="683"/>
      <c r="AF29" s="683"/>
      <c r="AG29" s="683"/>
      <c r="AH29" s="683"/>
      <c r="AI29" s="683"/>
      <c r="AJ29" s="683"/>
      <c r="AK29" s="683"/>
      <c r="AL29" s="684" t="s">
        <v>178</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70</v>
      </c>
      <c r="CG29" s="695"/>
      <c r="CH29" s="695"/>
      <c r="CI29" s="695"/>
      <c r="CJ29" s="695"/>
      <c r="CK29" s="695"/>
      <c r="CL29" s="695"/>
      <c r="CM29" s="695"/>
      <c r="CN29" s="695"/>
      <c r="CO29" s="695"/>
      <c r="CP29" s="695"/>
      <c r="CQ29" s="696"/>
      <c r="CR29" s="679">
        <v>1683091</v>
      </c>
      <c r="CS29" s="715"/>
      <c r="CT29" s="715"/>
      <c r="CU29" s="715"/>
      <c r="CV29" s="715"/>
      <c r="CW29" s="715"/>
      <c r="CX29" s="715"/>
      <c r="CY29" s="716"/>
      <c r="CZ29" s="684">
        <v>10.6</v>
      </c>
      <c r="DA29" s="713"/>
      <c r="DB29" s="713"/>
      <c r="DC29" s="717"/>
      <c r="DD29" s="688">
        <v>1615462</v>
      </c>
      <c r="DE29" s="715"/>
      <c r="DF29" s="715"/>
      <c r="DG29" s="715"/>
      <c r="DH29" s="715"/>
      <c r="DI29" s="715"/>
      <c r="DJ29" s="715"/>
      <c r="DK29" s="716"/>
      <c r="DL29" s="688">
        <v>1615231</v>
      </c>
      <c r="DM29" s="715"/>
      <c r="DN29" s="715"/>
      <c r="DO29" s="715"/>
      <c r="DP29" s="715"/>
      <c r="DQ29" s="715"/>
      <c r="DR29" s="715"/>
      <c r="DS29" s="715"/>
      <c r="DT29" s="715"/>
      <c r="DU29" s="715"/>
      <c r="DV29" s="716"/>
      <c r="DW29" s="684">
        <v>15.4</v>
      </c>
      <c r="DX29" s="713"/>
      <c r="DY29" s="713"/>
      <c r="DZ29" s="713"/>
      <c r="EA29" s="713"/>
      <c r="EB29" s="713"/>
      <c r="EC29" s="714"/>
    </row>
    <row r="30" spans="2:133" ht="11.25" customHeight="1">
      <c r="B30" s="676" t="s">
        <v>311</v>
      </c>
      <c r="C30" s="677"/>
      <c r="D30" s="677"/>
      <c r="E30" s="677"/>
      <c r="F30" s="677"/>
      <c r="G30" s="677"/>
      <c r="H30" s="677"/>
      <c r="I30" s="677"/>
      <c r="J30" s="677"/>
      <c r="K30" s="677"/>
      <c r="L30" s="677"/>
      <c r="M30" s="677"/>
      <c r="N30" s="677"/>
      <c r="O30" s="677"/>
      <c r="P30" s="677"/>
      <c r="Q30" s="678"/>
      <c r="R30" s="679">
        <v>51509</v>
      </c>
      <c r="S30" s="680"/>
      <c r="T30" s="680"/>
      <c r="U30" s="680"/>
      <c r="V30" s="680"/>
      <c r="W30" s="680"/>
      <c r="X30" s="680"/>
      <c r="Y30" s="681"/>
      <c r="Z30" s="682">
        <v>0.3</v>
      </c>
      <c r="AA30" s="682"/>
      <c r="AB30" s="682"/>
      <c r="AC30" s="682"/>
      <c r="AD30" s="683">
        <v>12076</v>
      </c>
      <c r="AE30" s="683"/>
      <c r="AF30" s="683"/>
      <c r="AG30" s="683"/>
      <c r="AH30" s="683"/>
      <c r="AI30" s="683"/>
      <c r="AJ30" s="683"/>
      <c r="AK30" s="683"/>
      <c r="AL30" s="684">
        <v>0.1</v>
      </c>
      <c r="AM30" s="685"/>
      <c r="AN30" s="685"/>
      <c r="AO30" s="686"/>
      <c r="AP30" s="727" t="s">
        <v>312</v>
      </c>
      <c r="AQ30" s="728"/>
      <c r="AR30" s="728"/>
      <c r="AS30" s="728"/>
      <c r="AT30" s="733" t="s">
        <v>313</v>
      </c>
      <c r="AU30" s="230"/>
      <c r="AV30" s="230"/>
      <c r="AW30" s="230"/>
      <c r="AX30" s="665" t="s">
        <v>190</v>
      </c>
      <c r="AY30" s="666"/>
      <c r="AZ30" s="666"/>
      <c r="BA30" s="666"/>
      <c r="BB30" s="666"/>
      <c r="BC30" s="666"/>
      <c r="BD30" s="666"/>
      <c r="BE30" s="666"/>
      <c r="BF30" s="667"/>
      <c r="BG30" s="739">
        <v>99.1</v>
      </c>
      <c r="BH30" s="740"/>
      <c r="BI30" s="740"/>
      <c r="BJ30" s="740"/>
      <c r="BK30" s="740"/>
      <c r="BL30" s="740"/>
      <c r="BM30" s="674">
        <v>95.4</v>
      </c>
      <c r="BN30" s="740"/>
      <c r="BO30" s="740"/>
      <c r="BP30" s="740"/>
      <c r="BQ30" s="741"/>
      <c r="BR30" s="739">
        <v>98.9</v>
      </c>
      <c r="BS30" s="740"/>
      <c r="BT30" s="740"/>
      <c r="BU30" s="740"/>
      <c r="BV30" s="740"/>
      <c r="BW30" s="740"/>
      <c r="BX30" s="674">
        <v>95.2</v>
      </c>
      <c r="BY30" s="740"/>
      <c r="BZ30" s="740"/>
      <c r="CA30" s="740"/>
      <c r="CB30" s="741"/>
      <c r="CD30" s="744"/>
      <c r="CE30" s="745"/>
      <c r="CF30" s="694" t="s">
        <v>314</v>
      </c>
      <c r="CG30" s="695"/>
      <c r="CH30" s="695"/>
      <c r="CI30" s="695"/>
      <c r="CJ30" s="695"/>
      <c r="CK30" s="695"/>
      <c r="CL30" s="695"/>
      <c r="CM30" s="695"/>
      <c r="CN30" s="695"/>
      <c r="CO30" s="695"/>
      <c r="CP30" s="695"/>
      <c r="CQ30" s="696"/>
      <c r="CR30" s="679">
        <v>1579723</v>
      </c>
      <c r="CS30" s="680"/>
      <c r="CT30" s="680"/>
      <c r="CU30" s="680"/>
      <c r="CV30" s="680"/>
      <c r="CW30" s="680"/>
      <c r="CX30" s="680"/>
      <c r="CY30" s="681"/>
      <c r="CZ30" s="684">
        <v>10</v>
      </c>
      <c r="DA30" s="713"/>
      <c r="DB30" s="713"/>
      <c r="DC30" s="717"/>
      <c r="DD30" s="688">
        <v>1512177</v>
      </c>
      <c r="DE30" s="680"/>
      <c r="DF30" s="680"/>
      <c r="DG30" s="680"/>
      <c r="DH30" s="680"/>
      <c r="DI30" s="680"/>
      <c r="DJ30" s="680"/>
      <c r="DK30" s="681"/>
      <c r="DL30" s="688">
        <v>1512055</v>
      </c>
      <c r="DM30" s="680"/>
      <c r="DN30" s="680"/>
      <c r="DO30" s="680"/>
      <c r="DP30" s="680"/>
      <c r="DQ30" s="680"/>
      <c r="DR30" s="680"/>
      <c r="DS30" s="680"/>
      <c r="DT30" s="680"/>
      <c r="DU30" s="680"/>
      <c r="DV30" s="681"/>
      <c r="DW30" s="684">
        <v>14.4</v>
      </c>
      <c r="DX30" s="713"/>
      <c r="DY30" s="713"/>
      <c r="DZ30" s="713"/>
      <c r="EA30" s="713"/>
      <c r="EB30" s="713"/>
      <c r="EC30" s="714"/>
    </row>
    <row r="31" spans="2:133" ht="11.25" customHeight="1">
      <c r="B31" s="676" t="s">
        <v>315</v>
      </c>
      <c r="C31" s="677"/>
      <c r="D31" s="677"/>
      <c r="E31" s="677"/>
      <c r="F31" s="677"/>
      <c r="G31" s="677"/>
      <c r="H31" s="677"/>
      <c r="I31" s="677"/>
      <c r="J31" s="677"/>
      <c r="K31" s="677"/>
      <c r="L31" s="677"/>
      <c r="M31" s="677"/>
      <c r="N31" s="677"/>
      <c r="O31" s="677"/>
      <c r="P31" s="677"/>
      <c r="Q31" s="678"/>
      <c r="R31" s="679">
        <v>61919</v>
      </c>
      <c r="S31" s="680"/>
      <c r="T31" s="680"/>
      <c r="U31" s="680"/>
      <c r="V31" s="680"/>
      <c r="W31" s="680"/>
      <c r="X31" s="680"/>
      <c r="Y31" s="681"/>
      <c r="Z31" s="682">
        <v>0.4</v>
      </c>
      <c r="AA31" s="682"/>
      <c r="AB31" s="682"/>
      <c r="AC31" s="682"/>
      <c r="AD31" s="683" t="s">
        <v>248</v>
      </c>
      <c r="AE31" s="683"/>
      <c r="AF31" s="683"/>
      <c r="AG31" s="683"/>
      <c r="AH31" s="683"/>
      <c r="AI31" s="683"/>
      <c r="AJ31" s="683"/>
      <c r="AK31" s="683"/>
      <c r="AL31" s="684" t="s">
        <v>178</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99.3</v>
      </c>
      <c r="BH31" s="715"/>
      <c r="BI31" s="715"/>
      <c r="BJ31" s="715"/>
      <c r="BK31" s="715"/>
      <c r="BL31" s="715"/>
      <c r="BM31" s="685">
        <v>96.3</v>
      </c>
      <c r="BN31" s="737"/>
      <c r="BO31" s="737"/>
      <c r="BP31" s="737"/>
      <c r="BQ31" s="738"/>
      <c r="BR31" s="736">
        <v>99.1</v>
      </c>
      <c r="BS31" s="715"/>
      <c r="BT31" s="715"/>
      <c r="BU31" s="715"/>
      <c r="BV31" s="715"/>
      <c r="BW31" s="715"/>
      <c r="BX31" s="685">
        <v>95.8</v>
      </c>
      <c r="BY31" s="737"/>
      <c r="BZ31" s="737"/>
      <c r="CA31" s="737"/>
      <c r="CB31" s="738"/>
      <c r="CD31" s="744"/>
      <c r="CE31" s="745"/>
      <c r="CF31" s="694" t="s">
        <v>318</v>
      </c>
      <c r="CG31" s="695"/>
      <c r="CH31" s="695"/>
      <c r="CI31" s="695"/>
      <c r="CJ31" s="695"/>
      <c r="CK31" s="695"/>
      <c r="CL31" s="695"/>
      <c r="CM31" s="695"/>
      <c r="CN31" s="695"/>
      <c r="CO31" s="695"/>
      <c r="CP31" s="695"/>
      <c r="CQ31" s="696"/>
      <c r="CR31" s="679">
        <v>103368</v>
      </c>
      <c r="CS31" s="715"/>
      <c r="CT31" s="715"/>
      <c r="CU31" s="715"/>
      <c r="CV31" s="715"/>
      <c r="CW31" s="715"/>
      <c r="CX31" s="715"/>
      <c r="CY31" s="716"/>
      <c r="CZ31" s="684">
        <v>0.7</v>
      </c>
      <c r="DA31" s="713"/>
      <c r="DB31" s="713"/>
      <c r="DC31" s="717"/>
      <c r="DD31" s="688">
        <v>103285</v>
      </c>
      <c r="DE31" s="715"/>
      <c r="DF31" s="715"/>
      <c r="DG31" s="715"/>
      <c r="DH31" s="715"/>
      <c r="DI31" s="715"/>
      <c r="DJ31" s="715"/>
      <c r="DK31" s="716"/>
      <c r="DL31" s="688">
        <v>103176</v>
      </c>
      <c r="DM31" s="715"/>
      <c r="DN31" s="715"/>
      <c r="DO31" s="715"/>
      <c r="DP31" s="715"/>
      <c r="DQ31" s="715"/>
      <c r="DR31" s="715"/>
      <c r="DS31" s="715"/>
      <c r="DT31" s="715"/>
      <c r="DU31" s="715"/>
      <c r="DV31" s="716"/>
      <c r="DW31" s="684">
        <v>1</v>
      </c>
      <c r="DX31" s="713"/>
      <c r="DY31" s="713"/>
      <c r="DZ31" s="713"/>
      <c r="EA31" s="713"/>
      <c r="EB31" s="713"/>
      <c r="EC31" s="714"/>
    </row>
    <row r="32" spans="2:133" ht="11.25" customHeight="1">
      <c r="B32" s="676" t="s">
        <v>319</v>
      </c>
      <c r="C32" s="677"/>
      <c r="D32" s="677"/>
      <c r="E32" s="677"/>
      <c r="F32" s="677"/>
      <c r="G32" s="677"/>
      <c r="H32" s="677"/>
      <c r="I32" s="677"/>
      <c r="J32" s="677"/>
      <c r="K32" s="677"/>
      <c r="L32" s="677"/>
      <c r="M32" s="677"/>
      <c r="N32" s="677"/>
      <c r="O32" s="677"/>
      <c r="P32" s="677"/>
      <c r="Q32" s="678"/>
      <c r="R32" s="679">
        <v>376269</v>
      </c>
      <c r="S32" s="680"/>
      <c r="T32" s="680"/>
      <c r="U32" s="680"/>
      <c r="V32" s="680"/>
      <c r="W32" s="680"/>
      <c r="X32" s="680"/>
      <c r="Y32" s="681"/>
      <c r="Z32" s="682">
        <v>2.2999999999999998</v>
      </c>
      <c r="AA32" s="682"/>
      <c r="AB32" s="682"/>
      <c r="AC32" s="682"/>
      <c r="AD32" s="683" t="s">
        <v>178</v>
      </c>
      <c r="AE32" s="683"/>
      <c r="AF32" s="683"/>
      <c r="AG32" s="683"/>
      <c r="AH32" s="683"/>
      <c r="AI32" s="683"/>
      <c r="AJ32" s="683"/>
      <c r="AK32" s="683"/>
      <c r="AL32" s="684" t="s">
        <v>248</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98</v>
      </c>
      <c r="BH32" s="749"/>
      <c r="BI32" s="749"/>
      <c r="BJ32" s="749"/>
      <c r="BK32" s="749"/>
      <c r="BL32" s="749"/>
      <c r="BM32" s="750">
        <v>90.9</v>
      </c>
      <c r="BN32" s="749"/>
      <c r="BO32" s="749"/>
      <c r="BP32" s="749"/>
      <c r="BQ32" s="751"/>
      <c r="BR32" s="748">
        <v>97.8</v>
      </c>
      <c r="BS32" s="749"/>
      <c r="BT32" s="749"/>
      <c r="BU32" s="749"/>
      <c r="BV32" s="749"/>
      <c r="BW32" s="749"/>
      <c r="BX32" s="750">
        <v>90.6</v>
      </c>
      <c r="BY32" s="749"/>
      <c r="BZ32" s="749"/>
      <c r="CA32" s="749"/>
      <c r="CB32" s="751"/>
      <c r="CD32" s="746"/>
      <c r="CE32" s="747"/>
      <c r="CF32" s="694" t="s">
        <v>321</v>
      </c>
      <c r="CG32" s="695"/>
      <c r="CH32" s="695"/>
      <c r="CI32" s="695"/>
      <c r="CJ32" s="695"/>
      <c r="CK32" s="695"/>
      <c r="CL32" s="695"/>
      <c r="CM32" s="695"/>
      <c r="CN32" s="695"/>
      <c r="CO32" s="695"/>
      <c r="CP32" s="695"/>
      <c r="CQ32" s="696"/>
      <c r="CR32" s="679" t="s">
        <v>248</v>
      </c>
      <c r="CS32" s="680"/>
      <c r="CT32" s="680"/>
      <c r="CU32" s="680"/>
      <c r="CV32" s="680"/>
      <c r="CW32" s="680"/>
      <c r="CX32" s="680"/>
      <c r="CY32" s="681"/>
      <c r="CZ32" s="684" t="s">
        <v>178</v>
      </c>
      <c r="DA32" s="713"/>
      <c r="DB32" s="713"/>
      <c r="DC32" s="717"/>
      <c r="DD32" s="688" t="s">
        <v>248</v>
      </c>
      <c r="DE32" s="680"/>
      <c r="DF32" s="680"/>
      <c r="DG32" s="680"/>
      <c r="DH32" s="680"/>
      <c r="DI32" s="680"/>
      <c r="DJ32" s="680"/>
      <c r="DK32" s="681"/>
      <c r="DL32" s="688" t="s">
        <v>178</v>
      </c>
      <c r="DM32" s="680"/>
      <c r="DN32" s="680"/>
      <c r="DO32" s="680"/>
      <c r="DP32" s="680"/>
      <c r="DQ32" s="680"/>
      <c r="DR32" s="680"/>
      <c r="DS32" s="680"/>
      <c r="DT32" s="680"/>
      <c r="DU32" s="680"/>
      <c r="DV32" s="681"/>
      <c r="DW32" s="684" t="s">
        <v>248</v>
      </c>
      <c r="DX32" s="713"/>
      <c r="DY32" s="713"/>
      <c r="DZ32" s="713"/>
      <c r="EA32" s="713"/>
      <c r="EB32" s="713"/>
      <c r="EC32" s="714"/>
    </row>
    <row r="33" spans="2:133" ht="11.25" customHeight="1">
      <c r="B33" s="676" t="s">
        <v>322</v>
      </c>
      <c r="C33" s="677"/>
      <c r="D33" s="677"/>
      <c r="E33" s="677"/>
      <c r="F33" s="677"/>
      <c r="G33" s="677"/>
      <c r="H33" s="677"/>
      <c r="I33" s="677"/>
      <c r="J33" s="677"/>
      <c r="K33" s="677"/>
      <c r="L33" s="677"/>
      <c r="M33" s="677"/>
      <c r="N33" s="677"/>
      <c r="O33" s="677"/>
      <c r="P33" s="677"/>
      <c r="Q33" s="678"/>
      <c r="R33" s="679">
        <v>141988</v>
      </c>
      <c r="S33" s="680"/>
      <c r="T33" s="680"/>
      <c r="U33" s="680"/>
      <c r="V33" s="680"/>
      <c r="W33" s="680"/>
      <c r="X33" s="680"/>
      <c r="Y33" s="681"/>
      <c r="Z33" s="682">
        <v>0.9</v>
      </c>
      <c r="AA33" s="682"/>
      <c r="AB33" s="682"/>
      <c r="AC33" s="682"/>
      <c r="AD33" s="683" t="s">
        <v>178</v>
      </c>
      <c r="AE33" s="683"/>
      <c r="AF33" s="683"/>
      <c r="AG33" s="683"/>
      <c r="AH33" s="683"/>
      <c r="AI33" s="683"/>
      <c r="AJ33" s="683"/>
      <c r="AK33" s="683"/>
      <c r="AL33" s="684" t="s">
        <v>248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7019247</v>
      </c>
      <c r="CS33" s="715"/>
      <c r="CT33" s="715"/>
      <c r="CU33" s="715"/>
      <c r="CV33" s="715"/>
      <c r="CW33" s="715"/>
      <c r="CX33" s="715"/>
      <c r="CY33" s="716"/>
      <c r="CZ33" s="684">
        <v>44.4</v>
      </c>
      <c r="DA33" s="713"/>
      <c r="DB33" s="713"/>
      <c r="DC33" s="717"/>
      <c r="DD33" s="688">
        <v>5872471</v>
      </c>
      <c r="DE33" s="715"/>
      <c r="DF33" s="715"/>
      <c r="DG33" s="715"/>
      <c r="DH33" s="715"/>
      <c r="DI33" s="715"/>
      <c r="DJ33" s="715"/>
      <c r="DK33" s="716"/>
      <c r="DL33" s="688">
        <v>4816395</v>
      </c>
      <c r="DM33" s="715"/>
      <c r="DN33" s="715"/>
      <c r="DO33" s="715"/>
      <c r="DP33" s="715"/>
      <c r="DQ33" s="715"/>
      <c r="DR33" s="715"/>
      <c r="DS33" s="715"/>
      <c r="DT33" s="715"/>
      <c r="DU33" s="715"/>
      <c r="DV33" s="716"/>
      <c r="DW33" s="684">
        <v>45.9</v>
      </c>
      <c r="DX33" s="713"/>
      <c r="DY33" s="713"/>
      <c r="DZ33" s="713"/>
      <c r="EA33" s="713"/>
      <c r="EB33" s="713"/>
      <c r="EC33" s="714"/>
    </row>
    <row r="34" spans="2:133" ht="11.25" customHeight="1">
      <c r="B34" s="676" t="s">
        <v>324</v>
      </c>
      <c r="C34" s="677"/>
      <c r="D34" s="677"/>
      <c r="E34" s="677"/>
      <c r="F34" s="677"/>
      <c r="G34" s="677"/>
      <c r="H34" s="677"/>
      <c r="I34" s="677"/>
      <c r="J34" s="677"/>
      <c r="K34" s="677"/>
      <c r="L34" s="677"/>
      <c r="M34" s="677"/>
      <c r="N34" s="677"/>
      <c r="O34" s="677"/>
      <c r="P34" s="677"/>
      <c r="Q34" s="678"/>
      <c r="R34" s="679">
        <v>398376</v>
      </c>
      <c r="S34" s="680"/>
      <c r="T34" s="680"/>
      <c r="U34" s="680"/>
      <c r="V34" s="680"/>
      <c r="W34" s="680"/>
      <c r="X34" s="680"/>
      <c r="Y34" s="681"/>
      <c r="Z34" s="682">
        <v>2.5</v>
      </c>
      <c r="AA34" s="682"/>
      <c r="AB34" s="682"/>
      <c r="AC34" s="682"/>
      <c r="AD34" s="683">
        <v>139</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1632097</v>
      </c>
      <c r="CS34" s="680"/>
      <c r="CT34" s="680"/>
      <c r="CU34" s="680"/>
      <c r="CV34" s="680"/>
      <c r="CW34" s="680"/>
      <c r="CX34" s="680"/>
      <c r="CY34" s="681"/>
      <c r="CZ34" s="684">
        <v>10.3</v>
      </c>
      <c r="DA34" s="713"/>
      <c r="DB34" s="713"/>
      <c r="DC34" s="717"/>
      <c r="DD34" s="688">
        <v>1359458</v>
      </c>
      <c r="DE34" s="680"/>
      <c r="DF34" s="680"/>
      <c r="DG34" s="680"/>
      <c r="DH34" s="680"/>
      <c r="DI34" s="680"/>
      <c r="DJ34" s="680"/>
      <c r="DK34" s="681"/>
      <c r="DL34" s="688">
        <v>987369</v>
      </c>
      <c r="DM34" s="680"/>
      <c r="DN34" s="680"/>
      <c r="DO34" s="680"/>
      <c r="DP34" s="680"/>
      <c r="DQ34" s="680"/>
      <c r="DR34" s="680"/>
      <c r="DS34" s="680"/>
      <c r="DT34" s="680"/>
      <c r="DU34" s="680"/>
      <c r="DV34" s="681"/>
      <c r="DW34" s="684">
        <v>9.4</v>
      </c>
      <c r="DX34" s="713"/>
      <c r="DY34" s="713"/>
      <c r="DZ34" s="713"/>
      <c r="EA34" s="713"/>
      <c r="EB34" s="713"/>
      <c r="EC34" s="714"/>
    </row>
    <row r="35" spans="2:133" ht="11.25" customHeight="1">
      <c r="B35" s="676" t="s">
        <v>328</v>
      </c>
      <c r="C35" s="677"/>
      <c r="D35" s="677"/>
      <c r="E35" s="677"/>
      <c r="F35" s="677"/>
      <c r="G35" s="677"/>
      <c r="H35" s="677"/>
      <c r="I35" s="677"/>
      <c r="J35" s="677"/>
      <c r="K35" s="677"/>
      <c r="L35" s="677"/>
      <c r="M35" s="677"/>
      <c r="N35" s="677"/>
      <c r="O35" s="677"/>
      <c r="P35" s="677"/>
      <c r="Q35" s="678"/>
      <c r="R35" s="679">
        <v>1100137</v>
      </c>
      <c r="S35" s="680"/>
      <c r="T35" s="680"/>
      <c r="U35" s="680"/>
      <c r="V35" s="680"/>
      <c r="W35" s="680"/>
      <c r="X35" s="680"/>
      <c r="Y35" s="681"/>
      <c r="Z35" s="682">
        <v>6.8</v>
      </c>
      <c r="AA35" s="682"/>
      <c r="AB35" s="682"/>
      <c r="AC35" s="682"/>
      <c r="AD35" s="683" t="s">
        <v>178</v>
      </c>
      <c r="AE35" s="683"/>
      <c r="AF35" s="683"/>
      <c r="AG35" s="683"/>
      <c r="AH35" s="683"/>
      <c r="AI35" s="683"/>
      <c r="AJ35" s="683"/>
      <c r="AK35" s="683"/>
      <c r="AL35" s="684" t="s">
        <v>178</v>
      </c>
      <c r="AM35" s="685"/>
      <c r="AN35" s="685"/>
      <c r="AO35" s="686"/>
      <c r="AP35" s="234"/>
      <c r="AQ35" s="752" t="s">
        <v>329</v>
      </c>
      <c r="AR35" s="753"/>
      <c r="AS35" s="753"/>
      <c r="AT35" s="753"/>
      <c r="AU35" s="753"/>
      <c r="AV35" s="753"/>
      <c r="AW35" s="753"/>
      <c r="AX35" s="753"/>
      <c r="AY35" s="754"/>
      <c r="AZ35" s="668">
        <v>2786275</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233439</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182061</v>
      </c>
      <c r="CS35" s="715"/>
      <c r="CT35" s="715"/>
      <c r="CU35" s="715"/>
      <c r="CV35" s="715"/>
      <c r="CW35" s="715"/>
      <c r="CX35" s="715"/>
      <c r="CY35" s="716"/>
      <c r="CZ35" s="684">
        <v>1.2</v>
      </c>
      <c r="DA35" s="713"/>
      <c r="DB35" s="713"/>
      <c r="DC35" s="717"/>
      <c r="DD35" s="688">
        <v>160155</v>
      </c>
      <c r="DE35" s="715"/>
      <c r="DF35" s="715"/>
      <c r="DG35" s="715"/>
      <c r="DH35" s="715"/>
      <c r="DI35" s="715"/>
      <c r="DJ35" s="715"/>
      <c r="DK35" s="716"/>
      <c r="DL35" s="688">
        <v>159926</v>
      </c>
      <c r="DM35" s="715"/>
      <c r="DN35" s="715"/>
      <c r="DO35" s="715"/>
      <c r="DP35" s="715"/>
      <c r="DQ35" s="715"/>
      <c r="DR35" s="715"/>
      <c r="DS35" s="715"/>
      <c r="DT35" s="715"/>
      <c r="DU35" s="715"/>
      <c r="DV35" s="716"/>
      <c r="DW35" s="684">
        <v>1.5</v>
      </c>
      <c r="DX35" s="713"/>
      <c r="DY35" s="713"/>
      <c r="DZ35" s="713"/>
      <c r="EA35" s="713"/>
      <c r="EB35" s="713"/>
      <c r="EC35" s="714"/>
    </row>
    <row r="36" spans="2:133" ht="11.25" customHeight="1">
      <c r="B36" s="676" t="s">
        <v>332</v>
      </c>
      <c r="C36" s="677"/>
      <c r="D36" s="677"/>
      <c r="E36" s="677"/>
      <c r="F36" s="677"/>
      <c r="G36" s="677"/>
      <c r="H36" s="677"/>
      <c r="I36" s="677"/>
      <c r="J36" s="677"/>
      <c r="K36" s="677"/>
      <c r="L36" s="677"/>
      <c r="M36" s="677"/>
      <c r="N36" s="677"/>
      <c r="O36" s="677"/>
      <c r="P36" s="677"/>
      <c r="Q36" s="678"/>
      <c r="R36" s="679" t="s">
        <v>248</v>
      </c>
      <c r="S36" s="680"/>
      <c r="T36" s="680"/>
      <c r="U36" s="680"/>
      <c r="V36" s="680"/>
      <c r="W36" s="680"/>
      <c r="X36" s="680"/>
      <c r="Y36" s="681"/>
      <c r="Z36" s="682" t="s">
        <v>178</v>
      </c>
      <c r="AA36" s="682"/>
      <c r="AB36" s="682"/>
      <c r="AC36" s="682"/>
      <c r="AD36" s="683" t="s">
        <v>178</v>
      </c>
      <c r="AE36" s="683"/>
      <c r="AF36" s="683"/>
      <c r="AG36" s="683"/>
      <c r="AH36" s="683"/>
      <c r="AI36" s="683"/>
      <c r="AJ36" s="683"/>
      <c r="AK36" s="683"/>
      <c r="AL36" s="684" t="s">
        <v>178</v>
      </c>
      <c r="AM36" s="685"/>
      <c r="AN36" s="685"/>
      <c r="AO36" s="686"/>
      <c r="AQ36" s="756" t="s">
        <v>333</v>
      </c>
      <c r="AR36" s="757"/>
      <c r="AS36" s="757"/>
      <c r="AT36" s="757"/>
      <c r="AU36" s="757"/>
      <c r="AV36" s="757"/>
      <c r="AW36" s="757"/>
      <c r="AX36" s="757"/>
      <c r="AY36" s="758"/>
      <c r="AZ36" s="679">
        <v>510659</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173068</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2859934</v>
      </c>
      <c r="CS36" s="680"/>
      <c r="CT36" s="680"/>
      <c r="CU36" s="680"/>
      <c r="CV36" s="680"/>
      <c r="CW36" s="680"/>
      <c r="CX36" s="680"/>
      <c r="CY36" s="681"/>
      <c r="CZ36" s="684">
        <v>18.100000000000001</v>
      </c>
      <c r="DA36" s="713"/>
      <c r="DB36" s="713"/>
      <c r="DC36" s="717"/>
      <c r="DD36" s="688">
        <v>2629726</v>
      </c>
      <c r="DE36" s="680"/>
      <c r="DF36" s="680"/>
      <c r="DG36" s="680"/>
      <c r="DH36" s="680"/>
      <c r="DI36" s="680"/>
      <c r="DJ36" s="680"/>
      <c r="DK36" s="681"/>
      <c r="DL36" s="688">
        <v>2329561</v>
      </c>
      <c r="DM36" s="680"/>
      <c r="DN36" s="680"/>
      <c r="DO36" s="680"/>
      <c r="DP36" s="680"/>
      <c r="DQ36" s="680"/>
      <c r="DR36" s="680"/>
      <c r="DS36" s="680"/>
      <c r="DT36" s="680"/>
      <c r="DU36" s="680"/>
      <c r="DV36" s="681"/>
      <c r="DW36" s="684">
        <v>22.2</v>
      </c>
      <c r="DX36" s="713"/>
      <c r="DY36" s="713"/>
      <c r="DZ36" s="713"/>
      <c r="EA36" s="713"/>
      <c r="EB36" s="713"/>
      <c r="EC36" s="714"/>
    </row>
    <row r="37" spans="2:133" ht="11.25" customHeight="1">
      <c r="B37" s="676" t="s">
        <v>336</v>
      </c>
      <c r="C37" s="677"/>
      <c r="D37" s="677"/>
      <c r="E37" s="677"/>
      <c r="F37" s="677"/>
      <c r="G37" s="677"/>
      <c r="H37" s="677"/>
      <c r="I37" s="677"/>
      <c r="J37" s="677"/>
      <c r="K37" s="677"/>
      <c r="L37" s="677"/>
      <c r="M37" s="677"/>
      <c r="N37" s="677"/>
      <c r="O37" s="677"/>
      <c r="P37" s="677"/>
      <c r="Q37" s="678"/>
      <c r="R37" s="679">
        <v>494737</v>
      </c>
      <c r="S37" s="680"/>
      <c r="T37" s="680"/>
      <c r="U37" s="680"/>
      <c r="V37" s="680"/>
      <c r="W37" s="680"/>
      <c r="X37" s="680"/>
      <c r="Y37" s="681"/>
      <c r="Z37" s="682">
        <v>3.1</v>
      </c>
      <c r="AA37" s="682"/>
      <c r="AB37" s="682"/>
      <c r="AC37" s="682"/>
      <c r="AD37" s="683" t="s">
        <v>178</v>
      </c>
      <c r="AE37" s="683"/>
      <c r="AF37" s="683"/>
      <c r="AG37" s="683"/>
      <c r="AH37" s="683"/>
      <c r="AI37" s="683"/>
      <c r="AJ37" s="683"/>
      <c r="AK37" s="683"/>
      <c r="AL37" s="684" t="s">
        <v>178</v>
      </c>
      <c r="AM37" s="685"/>
      <c r="AN37" s="685"/>
      <c r="AO37" s="686"/>
      <c r="AQ37" s="756" t="s">
        <v>337</v>
      </c>
      <c r="AR37" s="757"/>
      <c r="AS37" s="757"/>
      <c r="AT37" s="757"/>
      <c r="AU37" s="757"/>
      <c r="AV37" s="757"/>
      <c r="AW37" s="757"/>
      <c r="AX37" s="757"/>
      <c r="AY37" s="758"/>
      <c r="AZ37" s="679">
        <v>483089</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4589</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1213262</v>
      </c>
      <c r="CS37" s="715"/>
      <c r="CT37" s="715"/>
      <c r="CU37" s="715"/>
      <c r="CV37" s="715"/>
      <c r="CW37" s="715"/>
      <c r="CX37" s="715"/>
      <c r="CY37" s="716"/>
      <c r="CZ37" s="684">
        <v>7.7</v>
      </c>
      <c r="DA37" s="713"/>
      <c r="DB37" s="713"/>
      <c r="DC37" s="717"/>
      <c r="DD37" s="688">
        <v>1213262</v>
      </c>
      <c r="DE37" s="715"/>
      <c r="DF37" s="715"/>
      <c r="DG37" s="715"/>
      <c r="DH37" s="715"/>
      <c r="DI37" s="715"/>
      <c r="DJ37" s="715"/>
      <c r="DK37" s="716"/>
      <c r="DL37" s="688">
        <v>1185897</v>
      </c>
      <c r="DM37" s="715"/>
      <c r="DN37" s="715"/>
      <c r="DO37" s="715"/>
      <c r="DP37" s="715"/>
      <c r="DQ37" s="715"/>
      <c r="DR37" s="715"/>
      <c r="DS37" s="715"/>
      <c r="DT37" s="715"/>
      <c r="DU37" s="715"/>
      <c r="DV37" s="716"/>
      <c r="DW37" s="684">
        <v>11.3</v>
      </c>
      <c r="DX37" s="713"/>
      <c r="DY37" s="713"/>
      <c r="DZ37" s="713"/>
      <c r="EA37" s="713"/>
      <c r="EB37" s="713"/>
      <c r="EC37" s="714"/>
    </row>
    <row r="38" spans="2:133" ht="11.25" customHeight="1">
      <c r="B38" s="724" t="s">
        <v>340</v>
      </c>
      <c r="C38" s="725"/>
      <c r="D38" s="725"/>
      <c r="E38" s="725"/>
      <c r="F38" s="725"/>
      <c r="G38" s="725"/>
      <c r="H38" s="725"/>
      <c r="I38" s="725"/>
      <c r="J38" s="725"/>
      <c r="K38" s="725"/>
      <c r="L38" s="725"/>
      <c r="M38" s="725"/>
      <c r="N38" s="725"/>
      <c r="O38" s="725"/>
      <c r="P38" s="725"/>
      <c r="Q38" s="726"/>
      <c r="R38" s="759">
        <v>16171195</v>
      </c>
      <c r="S38" s="760"/>
      <c r="T38" s="760"/>
      <c r="U38" s="760"/>
      <c r="V38" s="760"/>
      <c r="W38" s="760"/>
      <c r="X38" s="760"/>
      <c r="Y38" s="761"/>
      <c r="Z38" s="762">
        <v>100</v>
      </c>
      <c r="AA38" s="762"/>
      <c r="AB38" s="762"/>
      <c r="AC38" s="762"/>
      <c r="AD38" s="763">
        <v>9990528</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v>98062</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7189</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1676479</v>
      </c>
      <c r="CS38" s="680"/>
      <c r="CT38" s="680"/>
      <c r="CU38" s="680"/>
      <c r="CV38" s="680"/>
      <c r="CW38" s="680"/>
      <c r="CX38" s="680"/>
      <c r="CY38" s="681"/>
      <c r="CZ38" s="684">
        <v>10.6</v>
      </c>
      <c r="DA38" s="713"/>
      <c r="DB38" s="713"/>
      <c r="DC38" s="717"/>
      <c r="DD38" s="688">
        <v>1408850</v>
      </c>
      <c r="DE38" s="680"/>
      <c r="DF38" s="680"/>
      <c r="DG38" s="680"/>
      <c r="DH38" s="680"/>
      <c r="DI38" s="680"/>
      <c r="DJ38" s="680"/>
      <c r="DK38" s="681"/>
      <c r="DL38" s="688">
        <v>1339539</v>
      </c>
      <c r="DM38" s="680"/>
      <c r="DN38" s="680"/>
      <c r="DO38" s="680"/>
      <c r="DP38" s="680"/>
      <c r="DQ38" s="680"/>
      <c r="DR38" s="680"/>
      <c r="DS38" s="680"/>
      <c r="DT38" s="680"/>
      <c r="DU38" s="680"/>
      <c r="DV38" s="681"/>
      <c r="DW38" s="684">
        <v>12.8</v>
      </c>
      <c r="DX38" s="713"/>
      <c r="DY38" s="713"/>
      <c r="DZ38" s="713"/>
      <c r="EA38" s="713"/>
      <c r="EB38" s="713"/>
      <c r="EC38" s="714"/>
    </row>
    <row r="39" spans="2:133" ht="11.25" customHeight="1">
      <c r="AQ39" s="756" t="s">
        <v>344</v>
      </c>
      <c r="AR39" s="757"/>
      <c r="AS39" s="757"/>
      <c r="AT39" s="757"/>
      <c r="AU39" s="757"/>
      <c r="AV39" s="757"/>
      <c r="AW39" s="757"/>
      <c r="AX39" s="757"/>
      <c r="AY39" s="758"/>
      <c r="AZ39" s="679">
        <v>17266</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91</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366676</v>
      </c>
      <c r="CS39" s="715"/>
      <c r="CT39" s="715"/>
      <c r="CU39" s="715"/>
      <c r="CV39" s="715"/>
      <c r="CW39" s="715"/>
      <c r="CX39" s="715"/>
      <c r="CY39" s="716"/>
      <c r="CZ39" s="684">
        <v>2.2999999999999998</v>
      </c>
      <c r="DA39" s="713"/>
      <c r="DB39" s="713"/>
      <c r="DC39" s="717"/>
      <c r="DD39" s="688">
        <v>314282</v>
      </c>
      <c r="DE39" s="715"/>
      <c r="DF39" s="715"/>
      <c r="DG39" s="715"/>
      <c r="DH39" s="715"/>
      <c r="DI39" s="715"/>
      <c r="DJ39" s="715"/>
      <c r="DK39" s="716"/>
      <c r="DL39" s="688" t="s">
        <v>178</v>
      </c>
      <c r="DM39" s="715"/>
      <c r="DN39" s="715"/>
      <c r="DO39" s="715"/>
      <c r="DP39" s="715"/>
      <c r="DQ39" s="715"/>
      <c r="DR39" s="715"/>
      <c r="DS39" s="715"/>
      <c r="DT39" s="715"/>
      <c r="DU39" s="715"/>
      <c r="DV39" s="716"/>
      <c r="DW39" s="684" t="s">
        <v>248</v>
      </c>
      <c r="DX39" s="713"/>
      <c r="DY39" s="713"/>
      <c r="DZ39" s="713"/>
      <c r="EA39" s="713"/>
      <c r="EB39" s="713"/>
      <c r="EC39" s="714"/>
    </row>
    <row r="40" spans="2:133" ht="11.25" customHeight="1">
      <c r="AQ40" s="756" t="s">
        <v>348</v>
      </c>
      <c r="AR40" s="757"/>
      <c r="AS40" s="757"/>
      <c r="AT40" s="757"/>
      <c r="AU40" s="757"/>
      <c r="AV40" s="757"/>
      <c r="AW40" s="757"/>
      <c r="AX40" s="757"/>
      <c r="AY40" s="758"/>
      <c r="AZ40" s="679">
        <v>355022</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248</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302000</v>
      </c>
      <c r="CS40" s="680"/>
      <c r="CT40" s="680"/>
      <c r="CU40" s="680"/>
      <c r="CV40" s="680"/>
      <c r="CW40" s="680"/>
      <c r="CX40" s="680"/>
      <c r="CY40" s="681"/>
      <c r="CZ40" s="684">
        <v>1.9</v>
      </c>
      <c r="DA40" s="713"/>
      <c r="DB40" s="713"/>
      <c r="DC40" s="717"/>
      <c r="DD40" s="688" t="s">
        <v>248</v>
      </c>
      <c r="DE40" s="680"/>
      <c r="DF40" s="680"/>
      <c r="DG40" s="680"/>
      <c r="DH40" s="680"/>
      <c r="DI40" s="680"/>
      <c r="DJ40" s="680"/>
      <c r="DK40" s="681"/>
      <c r="DL40" s="688" t="s">
        <v>178</v>
      </c>
      <c r="DM40" s="680"/>
      <c r="DN40" s="680"/>
      <c r="DO40" s="680"/>
      <c r="DP40" s="680"/>
      <c r="DQ40" s="680"/>
      <c r="DR40" s="680"/>
      <c r="DS40" s="680"/>
      <c r="DT40" s="680"/>
      <c r="DU40" s="680"/>
      <c r="DV40" s="681"/>
      <c r="DW40" s="684" t="s">
        <v>248</v>
      </c>
      <c r="DX40" s="713"/>
      <c r="DY40" s="713"/>
      <c r="DZ40" s="713"/>
      <c r="EA40" s="713"/>
      <c r="EB40" s="713"/>
      <c r="EC40" s="714"/>
    </row>
    <row r="41" spans="2:133" ht="11.25" customHeight="1">
      <c r="AQ41" s="766" t="s">
        <v>351</v>
      </c>
      <c r="AR41" s="767"/>
      <c r="AS41" s="767"/>
      <c r="AT41" s="767"/>
      <c r="AU41" s="767"/>
      <c r="AV41" s="767"/>
      <c r="AW41" s="767"/>
      <c r="AX41" s="767"/>
      <c r="AY41" s="768"/>
      <c r="AZ41" s="759">
        <v>1322177</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429</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178</v>
      </c>
      <c r="CS41" s="715"/>
      <c r="CT41" s="715"/>
      <c r="CU41" s="715"/>
      <c r="CV41" s="715"/>
      <c r="CW41" s="715"/>
      <c r="CX41" s="715"/>
      <c r="CY41" s="716"/>
      <c r="CZ41" s="684" t="s">
        <v>178</v>
      </c>
      <c r="DA41" s="713"/>
      <c r="DB41" s="713"/>
      <c r="DC41" s="717"/>
      <c r="DD41" s="688" t="s">
        <v>248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1600141</v>
      </c>
      <c r="CS42" s="680"/>
      <c r="CT42" s="680"/>
      <c r="CU42" s="680"/>
      <c r="CV42" s="680"/>
      <c r="CW42" s="680"/>
      <c r="CX42" s="680"/>
      <c r="CY42" s="681"/>
      <c r="CZ42" s="684">
        <v>10.1</v>
      </c>
      <c r="DA42" s="685"/>
      <c r="DB42" s="685"/>
      <c r="DC42" s="780"/>
      <c r="DD42" s="688">
        <v>507254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21600</v>
      </c>
      <c r="CS43" s="715"/>
      <c r="CT43" s="715"/>
      <c r="CU43" s="715"/>
      <c r="CV43" s="715"/>
      <c r="CW43" s="715"/>
      <c r="CX43" s="715"/>
      <c r="CY43" s="716"/>
      <c r="CZ43" s="684">
        <v>0.1</v>
      </c>
      <c r="DA43" s="713"/>
      <c r="DB43" s="713"/>
      <c r="DC43" s="717"/>
      <c r="DD43" s="688">
        <v>14480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358</v>
      </c>
      <c r="CD44" s="791" t="s">
        <v>310</v>
      </c>
      <c r="CE44" s="792"/>
      <c r="CF44" s="676" t="s">
        <v>359</v>
      </c>
      <c r="CG44" s="677"/>
      <c r="CH44" s="677"/>
      <c r="CI44" s="677"/>
      <c r="CJ44" s="677"/>
      <c r="CK44" s="677"/>
      <c r="CL44" s="677"/>
      <c r="CM44" s="677"/>
      <c r="CN44" s="677"/>
      <c r="CO44" s="677"/>
      <c r="CP44" s="677"/>
      <c r="CQ44" s="678"/>
      <c r="CR44" s="679">
        <v>1428981</v>
      </c>
      <c r="CS44" s="680"/>
      <c r="CT44" s="680"/>
      <c r="CU44" s="680"/>
      <c r="CV44" s="680"/>
      <c r="CW44" s="680"/>
      <c r="CX44" s="680"/>
      <c r="CY44" s="681"/>
      <c r="CZ44" s="684">
        <v>9</v>
      </c>
      <c r="DA44" s="685"/>
      <c r="DB44" s="685"/>
      <c r="DC44" s="780"/>
      <c r="DD44" s="688">
        <v>425880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360</v>
      </c>
      <c r="CG45" s="677"/>
      <c r="CH45" s="677"/>
      <c r="CI45" s="677"/>
      <c r="CJ45" s="677"/>
      <c r="CK45" s="677"/>
      <c r="CL45" s="677"/>
      <c r="CM45" s="677"/>
      <c r="CN45" s="677"/>
      <c r="CO45" s="677"/>
      <c r="CP45" s="677"/>
      <c r="CQ45" s="678"/>
      <c r="CR45" s="679">
        <v>624868</v>
      </c>
      <c r="CS45" s="715"/>
      <c r="CT45" s="715"/>
      <c r="CU45" s="715"/>
      <c r="CV45" s="715"/>
      <c r="CW45" s="715"/>
      <c r="CX45" s="715"/>
      <c r="CY45" s="716"/>
      <c r="CZ45" s="684">
        <v>4</v>
      </c>
      <c r="DA45" s="713"/>
      <c r="DB45" s="713"/>
      <c r="DC45" s="717"/>
      <c r="DD45" s="688">
        <v>84932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361</v>
      </c>
      <c r="CG46" s="677"/>
      <c r="CH46" s="677"/>
      <c r="CI46" s="677"/>
      <c r="CJ46" s="677"/>
      <c r="CK46" s="677"/>
      <c r="CL46" s="677"/>
      <c r="CM46" s="677"/>
      <c r="CN46" s="677"/>
      <c r="CO46" s="677"/>
      <c r="CP46" s="677"/>
      <c r="CQ46" s="678"/>
      <c r="CR46" s="679">
        <v>568867</v>
      </c>
      <c r="CS46" s="680"/>
      <c r="CT46" s="680"/>
      <c r="CU46" s="680"/>
      <c r="CV46" s="680"/>
      <c r="CW46" s="680"/>
      <c r="CX46" s="680"/>
      <c r="CY46" s="681"/>
      <c r="CZ46" s="684">
        <v>3.6</v>
      </c>
      <c r="DA46" s="685"/>
      <c r="DB46" s="685"/>
      <c r="DC46" s="780"/>
      <c r="DD46" s="688">
        <v>339816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362</v>
      </c>
      <c r="CG47" s="677"/>
      <c r="CH47" s="677"/>
      <c r="CI47" s="677"/>
      <c r="CJ47" s="677"/>
      <c r="CK47" s="677"/>
      <c r="CL47" s="677"/>
      <c r="CM47" s="677"/>
      <c r="CN47" s="677"/>
      <c r="CO47" s="677"/>
      <c r="CP47" s="677"/>
      <c r="CQ47" s="678"/>
      <c r="CR47" s="679">
        <v>171160</v>
      </c>
      <c r="CS47" s="715"/>
      <c r="CT47" s="715"/>
      <c r="CU47" s="715"/>
      <c r="CV47" s="715"/>
      <c r="CW47" s="715"/>
      <c r="CX47" s="715"/>
      <c r="CY47" s="716"/>
      <c r="CZ47" s="684">
        <v>1.1000000000000001</v>
      </c>
      <c r="DA47" s="713"/>
      <c r="DB47" s="713"/>
      <c r="DC47" s="717"/>
      <c r="DD47" s="688">
        <v>81374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363</v>
      </c>
      <c r="CG48" s="677"/>
      <c r="CH48" s="677"/>
      <c r="CI48" s="677"/>
      <c r="CJ48" s="677"/>
      <c r="CK48" s="677"/>
      <c r="CL48" s="677"/>
      <c r="CM48" s="677"/>
      <c r="CN48" s="677"/>
      <c r="CO48" s="677"/>
      <c r="CP48" s="677"/>
      <c r="CQ48" s="678"/>
      <c r="CR48" s="679" t="s">
        <v>248</v>
      </c>
      <c r="CS48" s="680"/>
      <c r="CT48" s="680"/>
      <c r="CU48" s="680"/>
      <c r="CV48" s="680"/>
      <c r="CW48" s="680"/>
      <c r="CX48" s="680"/>
      <c r="CY48" s="681"/>
      <c r="CZ48" s="684" t="s">
        <v>178</v>
      </c>
      <c r="DA48" s="685"/>
      <c r="DB48" s="685"/>
      <c r="DC48" s="780"/>
      <c r="DD48" s="688" t="s">
        <v>178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364</v>
      </c>
      <c r="CE49" s="725"/>
      <c r="CF49" s="725"/>
      <c r="CG49" s="725"/>
      <c r="CH49" s="725"/>
      <c r="CI49" s="725"/>
      <c r="CJ49" s="725"/>
      <c r="CK49" s="725"/>
      <c r="CL49" s="725"/>
      <c r="CM49" s="725"/>
      <c r="CN49" s="725"/>
      <c r="CO49" s="725"/>
      <c r="CP49" s="725"/>
      <c r="CQ49" s="726"/>
      <c r="CR49" s="759">
        <v>15804413</v>
      </c>
      <c r="CS49" s="749"/>
      <c r="CT49" s="749"/>
      <c r="CU49" s="749"/>
      <c r="CV49" s="749"/>
      <c r="CW49" s="749"/>
      <c r="CX49" s="749"/>
      <c r="CY49" s="781"/>
      <c r="CZ49" s="764">
        <v>100</v>
      </c>
      <c r="DA49" s="782"/>
      <c r="DB49" s="782"/>
      <c r="DC49" s="783"/>
      <c r="DD49" s="784">
        <v>11619906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8WJZD4t3O8izrYSDJDZ/ezA0LCUS0AundEuupqX2UmdFjhqTuHJvnYI/b1SsrxQReikR+/wTqExBdNHvT3/yWQ==" saltValue="a7yMOsokwRtj9PE2j0Fpw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387</v>
      </c>
      <c r="C7" s="812"/>
      <c r="D7" s="812"/>
      <c r="E7" s="812"/>
      <c r="F7" s="812"/>
      <c r="G7" s="812"/>
      <c r="H7" s="812"/>
      <c r="I7" s="812"/>
      <c r="J7" s="812"/>
      <c r="K7" s="812"/>
      <c r="L7" s="812"/>
      <c r="M7" s="812"/>
      <c r="N7" s="812"/>
      <c r="O7" s="812"/>
      <c r="P7" s="813"/>
      <c r="Q7" s="814">
        <v>16498</v>
      </c>
      <c r="R7" s="815"/>
      <c r="S7" s="815"/>
      <c r="T7" s="815"/>
      <c r="U7" s="815"/>
      <c r="V7" s="815">
        <v>16131</v>
      </c>
      <c r="W7" s="815"/>
      <c r="X7" s="815"/>
      <c r="Y7" s="815"/>
      <c r="Z7" s="815"/>
      <c r="AA7" s="815">
        <v>367</v>
      </c>
      <c r="AB7" s="815"/>
      <c r="AC7" s="815"/>
      <c r="AD7" s="815"/>
      <c r="AE7" s="816"/>
      <c r="AF7" s="817">
        <v>339</v>
      </c>
      <c r="AG7" s="818"/>
      <c r="AH7" s="818"/>
      <c r="AI7" s="818"/>
      <c r="AJ7" s="819"/>
      <c r="AK7" s="854">
        <v>376</v>
      </c>
      <c r="AL7" s="855"/>
      <c r="AM7" s="855"/>
      <c r="AN7" s="855"/>
      <c r="AO7" s="855"/>
      <c r="AP7" s="855">
        <v>15195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585</v>
      </c>
      <c r="BT7" s="859"/>
      <c r="BU7" s="859"/>
      <c r="BV7" s="859"/>
      <c r="BW7" s="859"/>
      <c r="BX7" s="859"/>
      <c r="BY7" s="859"/>
      <c r="BZ7" s="859"/>
      <c r="CA7" s="859"/>
      <c r="CB7" s="859"/>
      <c r="CC7" s="859"/>
      <c r="CD7" s="859"/>
      <c r="CE7" s="859"/>
      <c r="CF7" s="859"/>
      <c r="CG7" s="860"/>
      <c r="CH7" s="851">
        <v>-2</v>
      </c>
      <c r="CI7" s="852"/>
      <c r="CJ7" s="852"/>
      <c r="CK7" s="852"/>
      <c r="CL7" s="853"/>
      <c r="CM7" s="851">
        <v>87</v>
      </c>
      <c r="CN7" s="852"/>
      <c r="CO7" s="852"/>
      <c r="CP7" s="852"/>
      <c r="CQ7" s="853"/>
      <c r="CR7" s="851">
        <v>30</v>
      </c>
      <c r="CS7" s="852"/>
      <c r="CT7" s="852"/>
      <c r="CU7" s="852"/>
      <c r="CV7" s="853"/>
      <c r="CW7" s="851" t="s">
        <v>516</v>
      </c>
      <c r="CX7" s="852"/>
      <c r="CY7" s="852"/>
      <c r="CZ7" s="852"/>
      <c r="DA7" s="853"/>
      <c r="DB7" s="851" t="s">
        <v>588</v>
      </c>
      <c r="DC7" s="852"/>
      <c r="DD7" s="852"/>
      <c r="DE7" s="852"/>
      <c r="DF7" s="853"/>
      <c r="DG7" s="851" t="s">
        <v>588</v>
      </c>
      <c r="DH7" s="852"/>
      <c r="DI7" s="852"/>
      <c r="DJ7" s="852"/>
      <c r="DK7" s="853"/>
      <c r="DL7" s="851" t="s">
        <v>588</v>
      </c>
      <c r="DM7" s="852"/>
      <c r="DN7" s="852"/>
      <c r="DO7" s="852"/>
      <c r="DP7" s="853"/>
      <c r="DQ7" s="851" t="s">
        <v>588</v>
      </c>
      <c r="DR7" s="852"/>
      <c r="DS7" s="852"/>
      <c r="DT7" s="852"/>
      <c r="DU7" s="853"/>
      <c r="DV7" s="832"/>
      <c r="DW7" s="833"/>
      <c r="DX7" s="833"/>
      <c r="DY7" s="833"/>
      <c r="DZ7" s="834"/>
      <c r="EA7" s="254"/>
    </row>
    <row r="8" spans="1:131" s="255" customFormat="1" ht="26.25" customHeight="1">
      <c r="A8" s="261">
        <v>2</v>
      </c>
      <c r="B8" s="835" t="s">
        <v>388</v>
      </c>
      <c r="C8" s="836"/>
      <c r="D8" s="836"/>
      <c r="E8" s="836"/>
      <c r="F8" s="836"/>
      <c r="G8" s="836"/>
      <c r="H8" s="836"/>
      <c r="I8" s="836"/>
      <c r="J8" s="836"/>
      <c r="K8" s="836"/>
      <c r="L8" s="836"/>
      <c r="M8" s="836"/>
      <c r="N8" s="836"/>
      <c r="O8" s="836"/>
      <c r="P8" s="837"/>
      <c r="Q8" s="838">
        <v>10</v>
      </c>
      <c r="R8" s="839"/>
      <c r="S8" s="839"/>
      <c r="T8" s="839"/>
      <c r="U8" s="839"/>
      <c r="V8" s="839">
        <v>10</v>
      </c>
      <c r="W8" s="839"/>
      <c r="X8" s="839"/>
      <c r="Y8" s="839"/>
      <c r="Z8" s="839"/>
      <c r="AA8" s="839" t="s">
        <v>516</v>
      </c>
      <c r="AB8" s="839"/>
      <c r="AC8" s="839"/>
      <c r="AD8" s="839"/>
      <c r="AE8" s="840"/>
      <c r="AF8" s="841" t="s">
        <v>178</v>
      </c>
      <c r="AG8" s="842"/>
      <c r="AH8" s="842"/>
      <c r="AI8" s="842"/>
      <c r="AJ8" s="843"/>
      <c r="AK8" s="844">
        <v>2</v>
      </c>
      <c r="AL8" s="845"/>
      <c r="AM8" s="845"/>
      <c r="AN8" s="845"/>
      <c r="AO8" s="845"/>
      <c r="AP8" s="845" t="s">
        <v>516</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586</v>
      </c>
      <c r="BT8" s="849"/>
      <c r="BU8" s="849"/>
      <c r="BV8" s="849"/>
      <c r="BW8" s="849"/>
      <c r="BX8" s="849"/>
      <c r="BY8" s="849"/>
      <c r="BZ8" s="849"/>
      <c r="CA8" s="849"/>
      <c r="CB8" s="849"/>
      <c r="CC8" s="849"/>
      <c r="CD8" s="849"/>
      <c r="CE8" s="849"/>
      <c r="CF8" s="849"/>
      <c r="CG8" s="850"/>
      <c r="CH8" s="861">
        <v>-124</v>
      </c>
      <c r="CI8" s="862"/>
      <c r="CJ8" s="862"/>
      <c r="CK8" s="862"/>
      <c r="CL8" s="863"/>
      <c r="CM8" s="861">
        <v>648</v>
      </c>
      <c r="CN8" s="862"/>
      <c r="CO8" s="862"/>
      <c r="CP8" s="862"/>
      <c r="CQ8" s="863"/>
      <c r="CR8" s="861">
        <v>0</v>
      </c>
      <c r="CS8" s="862"/>
      <c r="CT8" s="862"/>
      <c r="CU8" s="862"/>
      <c r="CV8" s="863"/>
      <c r="CW8" s="861">
        <v>36</v>
      </c>
      <c r="CX8" s="862"/>
      <c r="CY8" s="862"/>
      <c r="CZ8" s="862"/>
      <c r="DA8" s="863"/>
      <c r="DB8" s="861" t="s">
        <v>588</v>
      </c>
      <c r="DC8" s="862"/>
      <c r="DD8" s="862"/>
      <c r="DE8" s="862"/>
      <c r="DF8" s="863"/>
      <c r="DG8" s="861" t="s">
        <v>588</v>
      </c>
      <c r="DH8" s="862"/>
      <c r="DI8" s="862"/>
      <c r="DJ8" s="862"/>
      <c r="DK8" s="863"/>
      <c r="DL8" s="861" t="s">
        <v>588</v>
      </c>
      <c r="DM8" s="862"/>
      <c r="DN8" s="862"/>
      <c r="DO8" s="862"/>
      <c r="DP8" s="863"/>
      <c r="DQ8" s="861" t="s">
        <v>588</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587</v>
      </c>
      <c r="BT9" s="849"/>
      <c r="BU9" s="849"/>
      <c r="BV9" s="849"/>
      <c r="BW9" s="849"/>
      <c r="BX9" s="849"/>
      <c r="BY9" s="849"/>
      <c r="BZ9" s="849"/>
      <c r="CA9" s="849"/>
      <c r="CB9" s="849"/>
      <c r="CC9" s="849"/>
      <c r="CD9" s="849"/>
      <c r="CE9" s="849"/>
      <c r="CF9" s="849"/>
      <c r="CG9" s="850"/>
      <c r="CH9" s="861">
        <v>5</v>
      </c>
      <c r="CI9" s="862"/>
      <c r="CJ9" s="862"/>
      <c r="CK9" s="862"/>
      <c r="CL9" s="863"/>
      <c r="CM9" s="861">
        <v>221</v>
      </c>
      <c r="CN9" s="862"/>
      <c r="CO9" s="862"/>
      <c r="CP9" s="862"/>
      <c r="CQ9" s="863"/>
      <c r="CR9" s="861">
        <v>31</v>
      </c>
      <c r="CS9" s="862"/>
      <c r="CT9" s="862"/>
      <c r="CU9" s="862"/>
      <c r="CV9" s="863"/>
      <c r="CW9" s="861" t="s">
        <v>516</v>
      </c>
      <c r="CX9" s="862"/>
      <c r="CY9" s="862"/>
      <c r="CZ9" s="862"/>
      <c r="DA9" s="863"/>
      <c r="DB9" s="861" t="s">
        <v>588</v>
      </c>
      <c r="DC9" s="862"/>
      <c r="DD9" s="862"/>
      <c r="DE9" s="862"/>
      <c r="DF9" s="863"/>
      <c r="DG9" s="861" t="s">
        <v>588</v>
      </c>
      <c r="DH9" s="862"/>
      <c r="DI9" s="862"/>
      <c r="DJ9" s="862"/>
      <c r="DK9" s="863"/>
      <c r="DL9" s="861" t="s">
        <v>588</v>
      </c>
      <c r="DM9" s="862"/>
      <c r="DN9" s="862"/>
      <c r="DO9" s="862"/>
      <c r="DP9" s="863"/>
      <c r="DQ9" s="861" t="s">
        <v>588</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390</v>
      </c>
      <c r="B23" s="870" t="s">
        <v>391</v>
      </c>
      <c r="C23" s="871"/>
      <c r="D23" s="871"/>
      <c r="E23" s="871"/>
      <c r="F23" s="871"/>
      <c r="G23" s="871"/>
      <c r="H23" s="871"/>
      <c r="I23" s="871"/>
      <c r="J23" s="871"/>
      <c r="K23" s="871"/>
      <c r="L23" s="871"/>
      <c r="M23" s="871"/>
      <c r="N23" s="871"/>
      <c r="O23" s="871"/>
      <c r="P23" s="872"/>
      <c r="Q23" s="873">
        <v>16179</v>
      </c>
      <c r="R23" s="874"/>
      <c r="S23" s="874"/>
      <c r="T23" s="874"/>
      <c r="U23" s="874"/>
      <c r="V23" s="874">
        <v>15812</v>
      </c>
      <c r="W23" s="874"/>
      <c r="X23" s="874"/>
      <c r="Y23" s="874"/>
      <c r="Z23" s="874"/>
      <c r="AA23" s="874">
        <v>367</v>
      </c>
      <c r="AB23" s="874"/>
      <c r="AC23" s="874"/>
      <c r="AD23" s="874"/>
      <c r="AE23" s="875"/>
      <c r="AF23" s="876">
        <v>339</v>
      </c>
      <c r="AG23" s="874"/>
      <c r="AH23" s="874"/>
      <c r="AI23" s="874"/>
      <c r="AJ23" s="877"/>
      <c r="AK23" s="878"/>
      <c r="AL23" s="879"/>
      <c r="AM23" s="879"/>
      <c r="AN23" s="879"/>
      <c r="AO23" s="879"/>
      <c r="AP23" s="874">
        <v>15195</v>
      </c>
      <c r="AQ23" s="874"/>
      <c r="AR23" s="874"/>
      <c r="AS23" s="874"/>
      <c r="AT23" s="874"/>
      <c r="AU23" s="880"/>
      <c r="AV23" s="880"/>
      <c r="AW23" s="880"/>
      <c r="AX23" s="880"/>
      <c r="AY23" s="881"/>
      <c r="AZ23" s="889" t="s">
        <v>392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370</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403</v>
      </c>
      <c r="C28" s="812"/>
      <c r="D28" s="812"/>
      <c r="E28" s="812"/>
      <c r="F28" s="812"/>
      <c r="G28" s="812"/>
      <c r="H28" s="812"/>
      <c r="I28" s="812"/>
      <c r="J28" s="812"/>
      <c r="K28" s="812"/>
      <c r="L28" s="812"/>
      <c r="M28" s="812"/>
      <c r="N28" s="812"/>
      <c r="O28" s="812"/>
      <c r="P28" s="813"/>
      <c r="Q28" s="902">
        <v>4295</v>
      </c>
      <c r="R28" s="903"/>
      <c r="S28" s="903"/>
      <c r="T28" s="903"/>
      <c r="U28" s="903"/>
      <c r="V28" s="903">
        <v>4062</v>
      </c>
      <c r="W28" s="903"/>
      <c r="X28" s="903"/>
      <c r="Y28" s="903"/>
      <c r="Z28" s="903"/>
      <c r="AA28" s="903">
        <v>233</v>
      </c>
      <c r="AB28" s="903"/>
      <c r="AC28" s="903"/>
      <c r="AD28" s="903"/>
      <c r="AE28" s="904"/>
      <c r="AF28" s="905">
        <v>233</v>
      </c>
      <c r="AG28" s="903"/>
      <c r="AH28" s="903"/>
      <c r="AI28" s="903"/>
      <c r="AJ28" s="906"/>
      <c r="AK28" s="907">
        <v>349</v>
      </c>
      <c r="AL28" s="898"/>
      <c r="AM28" s="898"/>
      <c r="AN28" s="898"/>
      <c r="AO28" s="898"/>
      <c r="AP28" s="898" t="s">
        <v>516</v>
      </c>
      <c r="AQ28" s="898"/>
      <c r="AR28" s="898"/>
      <c r="AS28" s="898"/>
      <c r="AT28" s="898"/>
      <c r="AU28" s="898" t="s">
        <v>516</v>
      </c>
      <c r="AV28" s="898"/>
      <c r="AW28" s="898"/>
      <c r="AX28" s="898"/>
      <c r="AY28" s="898"/>
      <c r="AZ28" s="899" t="s">
        <v>516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404</v>
      </c>
      <c r="C29" s="836"/>
      <c r="D29" s="836"/>
      <c r="E29" s="836"/>
      <c r="F29" s="836"/>
      <c r="G29" s="836"/>
      <c r="H29" s="836"/>
      <c r="I29" s="836"/>
      <c r="J29" s="836"/>
      <c r="K29" s="836"/>
      <c r="L29" s="836"/>
      <c r="M29" s="836"/>
      <c r="N29" s="836"/>
      <c r="O29" s="836"/>
      <c r="P29" s="837"/>
      <c r="Q29" s="838">
        <v>12</v>
      </c>
      <c r="R29" s="839"/>
      <c r="S29" s="839"/>
      <c r="T29" s="839"/>
      <c r="U29" s="839"/>
      <c r="V29" s="839">
        <v>9</v>
      </c>
      <c r="W29" s="839"/>
      <c r="X29" s="839"/>
      <c r="Y29" s="839"/>
      <c r="Z29" s="839"/>
      <c r="AA29" s="839">
        <v>3</v>
      </c>
      <c r="AB29" s="839"/>
      <c r="AC29" s="839"/>
      <c r="AD29" s="839"/>
      <c r="AE29" s="840"/>
      <c r="AF29" s="841">
        <v>3</v>
      </c>
      <c r="AG29" s="842"/>
      <c r="AH29" s="842"/>
      <c r="AI29" s="842"/>
      <c r="AJ29" s="843"/>
      <c r="AK29" s="910">
        <v>7</v>
      </c>
      <c r="AL29" s="911"/>
      <c r="AM29" s="911"/>
      <c r="AN29" s="911"/>
      <c r="AO29" s="911"/>
      <c r="AP29" s="911" t="s">
        <v>516</v>
      </c>
      <c r="AQ29" s="911"/>
      <c r="AR29" s="911"/>
      <c r="AS29" s="911"/>
      <c r="AT29" s="911"/>
      <c r="AU29" s="911" t="s">
        <v>516</v>
      </c>
      <c r="AV29" s="911"/>
      <c r="AW29" s="911"/>
      <c r="AX29" s="911"/>
      <c r="AY29" s="911"/>
      <c r="AZ29" s="912" t="s">
        <v>516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405</v>
      </c>
      <c r="C30" s="836"/>
      <c r="D30" s="836"/>
      <c r="E30" s="836"/>
      <c r="F30" s="836"/>
      <c r="G30" s="836"/>
      <c r="H30" s="836"/>
      <c r="I30" s="836"/>
      <c r="J30" s="836"/>
      <c r="K30" s="836"/>
      <c r="L30" s="836"/>
      <c r="M30" s="836"/>
      <c r="N30" s="836"/>
      <c r="O30" s="836"/>
      <c r="P30" s="837"/>
      <c r="Q30" s="838">
        <v>5116</v>
      </c>
      <c r="R30" s="839"/>
      <c r="S30" s="839"/>
      <c r="T30" s="839"/>
      <c r="U30" s="839"/>
      <c r="V30" s="839">
        <v>4679</v>
      </c>
      <c r="W30" s="839"/>
      <c r="X30" s="839"/>
      <c r="Y30" s="839"/>
      <c r="Z30" s="839"/>
      <c r="AA30" s="839">
        <v>140</v>
      </c>
      <c r="AB30" s="839"/>
      <c r="AC30" s="839"/>
      <c r="AD30" s="839"/>
      <c r="AE30" s="840"/>
      <c r="AF30" s="841">
        <v>140</v>
      </c>
      <c r="AG30" s="842"/>
      <c r="AH30" s="842"/>
      <c r="AI30" s="842"/>
      <c r="AJ30" s="843"/>
      <c r="AK30" s="910">
        <v>747</v>
      </c>
      <c r="AL30" s="911"/>
      <c r="AM30" s="911"/>
      <c r="AN30" s="911"/>
      <c r="AO30" s="911"/>
      <c r="AP30" s="911" t="s">
        <v>516</v>
      </c>
      <c r="AQ30" s="911"/>
      <c r="AR30" s="911"/>
      <c r="AS30" s="911"/>
      <c r="AT30" s="911"/>
      <c r="AU30" s="911" t="s">
        <v>516</v>
      </c>
      <c r="AV30" s="911"/>
      <c r="AW30" s="911"/>
      <c r="AX30" s="911"/>
      <c r="AY30" s="911"/>
      <c r="AZ30" s="912" t="s">
        <v>516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406</v>
      </c>
      <c r="C31" s="836"/>
      <c r="D31" s="836"/>
      <c r="E31" s="836"/>
      <c r="F31" s="836"/>
      <c r="G31" s="836"/>
      <c r="H31" s="836"/>
      <c r="I31" s="836"/>
      <c r="J31" s="836"/>
      <c r="K31" s="836"/>
      <c r="L31" s="836"/>
      <c r="M31" s="836"/>
      <c r="N31" s="836"/>
      <c r="O31" s="836"/>
      <c r="P31" s="837"/>
      <c r="Q31" s="838">
        <v>5</v>
      </c>
      <c r="R31" s="839"/>
      <c r="S31" s="839"/>
      <c r="T31" s="839"/>
      <c r="U31" s="839"/>
      <c r="V31" s="839">
        <v>5</v>
      </c>
      <c r="W31" s="839"/>
      <c r="X31" s="839"/>
      <c r="Y31" s="839"/>
      <c r="Z31" s="839"/>
      <c r="AA31" s="839" t="s">
        <v>516</v>
      </c>
      <c r="AB31" s="839"/>
      <c r="AC31" s="839"/>
      <c r="AD31" s="839"/>
      <c r="AE31" s="840"/>
      <c r="AF31" s="841" t="s">
        <v>178</v>
      </c>
      <c r="AG31" s="842"/>
      <c r="AH31" s="842"/>
      <c r="AI31" s="842"/>
      <c r="AJ31" s="843"/>
      <c r="AK31" s="910" t="s">
        <v>516</v>
      </c>
      <c r="AL31" s="911"/>
      <c r="AM31" s="911"/>
      <c r="AN31" s="911"/>
      <c r="AO31" s="911"/>
      <c r="AP31" s="911" t="s">
        <v>516</v>
      </c>
      <c r="AQ31" s="911"/>
      <c r="AR31" s="911"/>
      <c r="AS31" s="911"/>
      <c r="AT31" s="911"/>
      <c r="AU31" s="911" t="s">
        <v>516</v>
      </c>
      <c r="AV31" s="911"/>
      <c r="AW31" s="911"/>
      <c r="AX31" s="911"/>
      <c r="AY31" s="911"/>
      <c r="AZ31" s="912" t="s">
        <v>516</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407</v>
      </c>
      <c r="C32" s="836"/>
      <c r="D32" s="836"/>
      <c r="E32" s="836"/>
      <c r="F32" s="836"/>
      <c r="G32" s="836"/>
      <c r="H32" s="836"/>
      <c r="I32" s="836"/>
      <c r="J32" s="836"/>
      <c r="K32" s="836"/>
      <c r="L32" s="836"/>
      <c r="M32" s="836"/>
      <c r="N32" s="836"/>
      <c r="O32" s="836"/>
      <c r="P32" s="837"/>
      <c r="Q32" s="838">
        <v>364</v>
      </c>
      <c r="R32" s="839"/>
      <c r="S32" s="839"/>
      <c r="T32" s="839"/>
      <c r="U32" s="839"/>
      <c r="V32" s="839">
        <v>360</v>
      </c>
      <c r="W32" s="839"/>
      <c r="X32" s="839"/>
      <c r="Y32" s="839"/>
      <c r="Z32" s="839"/>
      <c r="AA32" s="839">
        <v>4</v>
      </c>
      <c r="AB32" s="839"/>
      <c r="AC32" s="839"/>
      <c r="AD32" s="839"/>
      <c r="AE32" s="840"/>
      <c r="AF32" s="841">
        <v>4</v>
      </c>
      <c r="AG32" s="842"/>
      <c r="AH32" s="842"/>
      <c r="AI32" s="842"/>
      <c r="AJ32" s="843"/>
      <c r="AK32" s="910">
        <v>145</v>
      </c>
      <c r="AL32" s="911"/>
      <c r="AM32" s="911"/>
      <c r="AN32" s="911"/>
      <c r="AO32" s="911"/>
      <c r="AP32" s="911" t="s">
        <v>516</v>
      </c>
      <c r="AQ32" s="911"/>
      <c r="AR32" s="911"/>
      <c r="AS32" s="911"/>
      <c r="AT32" s="911"/>
      <c r="AU32" s="911" t="s">
        <v>516</v>
      </c>
      <c r="AV32" s="911"/>
      <c r="AW32" s="911"/>
      <c r="AX32" s="911"/>
      <c r="AY32" s="911"/>
      <c r="AZ32" s="912" t="s">
        <v>516</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408</v>
      </c>
      <c r="C33" s="836"/>
      <c r="D33" s="836"/>
      <c r="E33" s="836"/>
      <c r="F33" s="836"/>
      <c r="G33" s="836"/>
      <c r="H33" s="836"/>
      <c r="I33" s="836"/>
      <c r="J33" s="836"/>
      <c r="K33" s="836"/>
      <c r="L33" s="836"/>
      <c r="M33" s="836"/>
      <c r="N33" s="836"/>
      <c r="O33" s="836"/>
      <c r="P33" s="837"/>
      <c r="Q33" s="838">
        <v>599</v>
      </c>
      <c r="R33" s="839"/>
      <c r="S33" s="839"/>
      <c r="T33" s="839"/>
      <c r="U33" s="839"/>
      <c r="V33" s="839">
        <v>593</v>
      </c>
      <c r="W33" s="839"/>
      <c r="X33" s="839"/>
      <c r="Y33" s="839"/>
      <c r="Z33" s="839"/>
      <c r="AA33" s="839">
        <v>5</v>
      </c>
      <c r="AB33" s="839"/>
      <c r="AC33" s="839"/>
      <c r="AD33" s="839"/>
      <c r="AE33" s="840"/>
      <c r="AF33" s="841">
        <v>346</v>
      </c>
      <c r="AG33" s="842"/>
      <c r="AH33" s="842"/>
      <c r="AI33" s="842"/>
      <c r="AJ33" s="843"/>
      <c r="AK33" s="910">
        <v>17</v>
      </c>
      <c r="AL33" s="911"/>
      <c r="AM33" s="911"/>
      <c r="AN33" s="911"/>
      <c r="AO33" s="911"/>
      <c r="AP33" s="911">
        <v>2260</v>
      </c>
      <c r="AQ33" s="911"/>
      <c r="AR33" s="911"/>
      <c r="AS33" s="911"/>
      <c r="AT33" s="911"/>
      <c r="AU33" s="911">
        <v>264</v>
      </c>
      <c r="AV33" s="911"/>
      <c r="AW33" s="911"/>
      <c r="AX33" s="911"/>
      <c r="AY33" s="911"/>
      <c r="AZ33" s="912" t="s">
        <v>516</v>
      </c>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410</v>
      </c>
      <c r="C34" s="836"/>
      <c r="D34" s="836"/>
      <c r="E34" s="836"/>
      <c r="F34" s="836"/>
      <c r="G34" s="836"/>
      <c r="H34" s="836"/>
      <c r="I34" s="836"/>
      <c r="J34" s="836"/>
      <c r="K34" s="836"/>
      <c r="L34" s="836"/>
      <c r="M34" s="836"/>
      <c r="N34" s="836"/>
      <c r="O34" s="836"/>
      <c r="P34" s="837"/>
      <c r="Q34" s="838">
        <v>545</v>
      </c>
      <c r="R34" s="839"/>
      <c r="S34" s="839"/>
      <c r="T34" s="839"/>
      <c r="U34" s="839"/>
      <c r="V34" s="839">
        <v>553</v>
      </c>
      <c r="W34" s="839"/>
      <c r="X34" s="839"/>
      <c r="Y34" s="839"/>
      <c r="Z34" s="839"/>
      <c r="AA34" s="839">
        <v>-8</v>
      </c>
      <c r="AB34" s="839"/>
      <c r="AC34" s="839"/>
      <c r="AD34" s="839"/>
      <c r="AE34" s="840"/>
      <c r="AF34" s="841">
        <v>222</v>
      </c>
      <c r="AG34" s="842"/>
      <c r="AH34" s="842"/>
      <c r="AI34" s="842"/>
      <c r="AJ34" s="843"/>
      <c r="AK34" s="910">
        <v>1</v>
      </c>
      <c r="AL34" s="911"/>
      <c r="AM34" s="911"/>
      <c r="AN34" s="911"/>
      <c r="AO34" s="911"/>
      <c r="AP34" s="911">
        <v>233</v>
      </c>
      <c r="AQ34" s="911"/>
      <c r="AR34" s="911"/>
      <c r="AS34" s="911"/>
      <c r="AT34" s="911"/>
      <c r="AU34" s="911" t="s">
        <v>516</v>
      </c>
      <c r="AV34" s="911"/>
      <c r="AW34" s="911"/>
      <c r="AX34" s="911"/>
      <c r="AY34" s="911"/>
      <c r="AZ34" s="912" t="s">
        <v>516</v>
      </c>
      <c r="BA34" s="912"/>
      <c r="BB34" s="912"/>
      <c r="BC34" s="912"/>
      <c r="BD34" s="912"/>
      <c r="BE34" s="908" t="s">
        <v>409</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411</v>
      </c>
      <c r="C35" s="836"/>
      <c r="D35" s="836"/>
      <c r="E35" s="836"/>
      <c r="F35" s="836"/>
      <c r="G35" s="836"/>
      <c r="H35" s="836"/>
      <c r="I35" s="836"/>
      <c r="J35" s="836"/>
      <c r="K35" s="836"/>
      <c r="L35" s="836"/>
      <c r="M35" s="836"/>
      <c r="N35" s="836"/>
      <c r="O35" s="836"/>
      <c r="P35" s="837"/>
      <c r="Q35" s="838">
        <v>822</v>
      </c>
      <c r="R35" s="839"/>
      <c r="S35" s="839"/>
      <c r="T35" s="839"/>
      <c r="U35" s="839"/>
      <c r="V35" s="839">
        <v>769</v>
      </c>
      <c r="W35" s="839"/>
      <c r="X35" s="839"/>
      <c r="Y35" s="839"/>
      <c r="Z35" s="839"/>
      <c r="AA35" s="839">
        <v>53</v>
      </c>
      <c r="AB35" s="839"/>
      <c r="AC35" s="839"/>
      <c r="AD35" s="839"/>
      <c r="AE35" s="840"/>
      <c r="AF35" s="841">
        <v>23</v>
      </c>
      <c r="AG35" s="842"/>
      <c r="AH35" s="842"/>
      <c r="AI35" s="842"/>
      <c r="AJ35" s="843"/>
      <c r="AK35" s="910">
        <v>483</v>
      </c>
      <c r="AL35" s="911"/>
      <c r="AM35" s="911"/>
      <c r="AN35" s="911"/>
      <c r="AO35" s="911"/>
      <c r="AP35" s="911">
        <v>9604</v>
      </c>
      <c r="AQ35" s="911"/>
      <c r="AR35" s="911"/>
      <c r="AS35" s="911"/>
      <c r="AT35" s="911"/>
      <c r="AU35" s="911">
        <v>7376</v>
      </c>
      <c r="AV35" s="911"/>
      <c r="AW35" s="911"/>
      <c r="AX35" s="911"/>
      <c r="AY35" s="911"/>
      <c r="AZ35" s="912" t="s">
        <v>516</v>
      </c>
      <c r="BA35" s="912"/>
      <c r="BB35" s="912"/>
      <c r="BC35" s="912"/>
      <c r="BD35" s="912"/>
      <c r="BE35" s="908" t="s">
        <v>409</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t="s">
        <v>412</v>
      </c>
      <c r="C36" s="836"/>
      <c r="D36" s="836"/>
      <c r="E36" s="836"/>
      <c r="F36" s="836"/>
      <c r="G36" s="836"/>
      <c r="H36" s="836"/>
      <c r="I36" s="836"/>
      <c r="J36" s="836"/>
      <c r="K36" s="836"/>
      <c r="L36" s="836"/>
      <c r="M36" s="836"/>
      <c r="N36" s="836"/>
      <c r="O36" s="836"/>
      <c r="P36" s="837"/>
      <c r="Q36" s="838">
        <v>91</v>
      </c>
      <c r="R36" s="839"/>
      <c r="S36" s="839"/>
      <c r="T36" s="839"/>
      <c r="U36" s="839"/>
      <c r="V36" s="839">
        <v>84</v>
      </c>
      <c r="W36" s="839"/>
      <c r="X36" s="839"/>
      <c r="Y36" s="839"/>
      <c r="Z36" s="839"/>
      <c r="AA36" s="839">
        <v>7</v>
      </c>
      <c r="AB36" s="839"/>
      <c r="AC36" s="839"/>
      <c r="AD36" s="839"/>
      <c r="AE36" s="840"/>
      <c r="AF36" s="841">
        <v>6</v>
      </c>
      <c r="AG36" s="842"/>
      <c r="AH36" s="842"/>
      <c r="AI36" s="842"/>
      <c r="AJ36" s="843"/>
      <c r="AK36" s="910">
        <v>52</v>
      </c>
      <c r="AL36" s="911"/>
      <c r="AM36" s="911"/>
      <c r="AN36" s="911"/>
      <c r="AO36" s="911"/>
      <c r="AP36" s="911">
        <v>331</v>
      </c>
      <c r="AQ36" s="911"/>
      <c r="AR36" s="911"/>
      <c r="AS36" s="911"/>
      <c r="AT36" s="911"/>
      <c r="AU36" s="911">
        <v>267</v>
      </c>
      <c r="AV36" s="911"/>
      <c r="AW36" s="911"/>
      <c r="AX36" s="911"/>
      <c r="AY36" s="911"/>
      <c r="AZ36" s="912" t="s">
        <v>516</v>
      </c>
      <c r="BA36" s="912"/>
      <c r="BB36" s="912"/>
      <c r="BC36" s="912"/>
      <c r="BD36" s="912"/>
      <c r="BE36" s="908" t="s">
        <v>409</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t="s">
        <v>413</v>
      </c>
      <c r="C37" s="836"/>
      <c r="D37" s="836"/>
      <c r="E37" s="836"/>
      <c r="F37" s="836"/>
      <c r="G37" s="836"/>
      <c r="H37" s="836"/>
      <c r="I37" s="836"/>
      <c r="J37" s="836"/>
      <c r="K37" s="836"/>
      <c r="L37" s="836"/>
      <c r="M37" s="836"/>
      <c r="N37" s="836"/>
      <c r="O37" s="836"/>
      <c r="P37" s="837"/>
      <c r="Q37" s="838">
        <v>90</v>
      </c>
      <c r="R37" s="839"/>
      <c r="S37" s="839"/>
      <c r="T37" s="839"/>
      <c r="U37" s="839"/>
      <c r="V37" s="839">
        <v>85</v>
      </c>
      <c r="W37" s="839"/>
      <c r="X37" s="839"/>
      <c r="Y37" s="839"/>
      <c r="Z37" s="839"/>
      <c r="AA37" s="839">
        <v>5</v>
      </c>
      <c r="AB37" s="839"/>
      <c r="AC37" s="839"/>
      <c r="AD37" s="839"/>
      <c r="AE37" s="840"/>
      <c r="AF37" s="841">
        <v>14</v>
      </c>
      <c r="AG37" s="842"/>
      <c r="AH37" s="842"/>
      <c r="AI37" s="842"/>
      <c r="AJ37" s="843"/>
      <c r="AK37" s="910">
        <v>46</v>
      </c>
      <c r="AL37" s="911"/>
      <c r="AM37" s="911"/>
      <c r="AN37" s="911"/>
      <c r="AO37" s="911"/>
      <c r="AP37" s="911">
        <v>518</v>
      </c>
      <c r="AQ37" s="911"/>
      <c r="AR37" s="911"/>
      <c r="AS37" s="911"/>
      <c r="AT37" s="911"/>
      <c r="AU37" s="911">
        <v>466</v>
      </c>
      <c r="AV37" s="911"/>
      <c r="AW37" s="911"/>
      <c r="AX37" s="911"/>
      <c r="AY37" s="911"/>
      <c r="AZ37" s="912" t="s">
        <v>516</v>
      </c>
      <c r="BA37" s="912"/>
      <c r="BB37" s="912"/>
      <c r="BC37" s="912"/>
      <c r="BD37" s="912"/>
      <c r="BE37" s="908" t="s">
        <v>409</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t="s">
        <v>414</v>
      </c>
      <c r="C38" s="836"/>
      <c r="D38" s="836"/>
      <c r="E38" s="836"/>
      <c r="F38" s="836"/>
      <c r="G38" s="836"/>
      <c r="H38" s="836"/>
      <c r="I38" s="836"/>
      <c r="J38" s="836"/>
      <c r="K38" s="836"/>
      <c r="L38" s="836"/>
      <c r="M38" s="836"/>
      <c r="N38" s="836"/>
      <c r="O38" s="836"/>
      <c r="P38" s="837"/>
      <c r="Q38" s="838">
        <v>2476</v>
      </c>
      <c r="R38" s="839"/>
      <c r="S38" s="839"/>
      <c r="T38" s="839"/>
      <c r="U38" s="839"/>
      <c r="V38" s="839">
        <v>2489</v>
      </c>
      <c r="W38" s="839"/>
      <c r="X38" s="839"/>
      <c r="Y38" s="839"/>
      <c r="Z38" s="839"/>
      <c r="AA38" s="839">
        <v>-13</v>
      </c>
      <c r="AB38" s="839"/>
      <c r="AC38" s="839"/>
      <c r="AD38" s="839"/>
      <c r="AE38" s="840"/>
      <c r="AF38" s="841">
        <v>-31</v>
      </c>
      <c r="AG38" s="842"/>
      <c r="AH38" s="842"/>
      <c r="AI38" s="842"/>
      <c r="AJ38" s="843"/>
      <c r="AK38" s="910">
        <v>511</v>
      </c>
      <c r="AL38" s="911"/>
      <c r="AM38" s="911"/>
      <c r="AN38" s="911"/>
      <c r="AO38" s="911"/>
      <c r="AP38" s="911">
        <v>2284</v>
      </c>
      <c r="AQ38" s="911"/>
      <c r="AR38" s="911"/>
      <c r="AS38" s="911"/>
      <c r="AT38" s="911"/>
      <c r="AU38" s="911">
        <v>1528</v>
      </c>
      <c r="AV38" s="911"/>
      <c r="AW38" s="911"/>
      <c r="AX38" s="911"/>
      <c r="AY38" s="911"/>
      <c r="AZ38" s="912">
        <v>1.4</v>
      </c>
      <c r="BA38" s="912"/>
      <c r="BB38" s="912"/>
      <c r="BC38" s="912"/>
      <c r="BD38" s="912"/>
      <c r="BE38" s="908" t="s">
        <v>409</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390</v>
      </c>
      <c r="B63" s="870" t="s">
        <v>416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960</v>
      </c>
      <c r="AG63" s="922"/>
      <c r="AH63" s="922"/>
      <c r="AI63" s="922"/>
      <c r="AJ63" s="923"/>
      <c r="AK63" s="924"/>
      <c r="AL63" s="919"/>
      <c r="AM63" s="919"/>
      <c r="AN63" s="919"/>
      <c r="AO63" s="919"/>
      <c r="AP63" s="922">
        <v>15230</v>
      </c>
      <c r="AQ63" s="922"/>
      <c r="AR63" s="922"/>
      <c r="AS63" s="922"/>
      <c r="AT63" s="922"/>
      <c r="AU63" s="922">
        <v>9901</v>
      </c>
      <c r="AV63" s="922"/>
      <c r="AW63" s="922"/>
      <c r="AX63" s="922"/>
      <c r="AY63" s="922"/>
      <c r="AZ63" s="926"/>
      <c r="BA63" s="926"/>
      <c r="BB63" s="926"/>
      <c r="BC63" s="926"/>
      <c r="BD63" s="926"/>
      <c r="BE63" s="927"/>
      <c r="BF63" s="927"/>
      <c r="BG63" s="927"/>
      <c r="BH63" s="927"/>
      <c r="BI63" s="928"/>
      <c r="BJ63" s="929" t="s">
        <v>178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418</v>
      </c>
      <c r="B66" s="821"/>
      <c r="C66" s="821"/>
      <c r="D66" s="821"/>
      <c r="E66" s="821"/>
      <c r="F66" s="821"/>
      <c r="G66" s="821"/>
      <c r="H66" s="821"/>
      <c r="I66" s="821"/>
      <c r="J66" s="821"/>
      <c r="K66" s="821"/>
      <c r="L66" s="821"/>
      <c r="M66" s="821"/>
      <c r="N66" s="821"/>
      <c r="O66" s="821"/>
      <c r="P66" s="822"/>
      <c r="Q66" s="797" t="s">
        <v>419</v>
      </c>
      <c r="R66" s="798"/>
      <c r="S66" s="798"/>
      <c r="T66" s="798"/>
      <c r="U66" s="799"/>
      <c r="V66" s="797" t="s">
        <v>396</v>
      </c>
      <c r="W66" s="798"/>
      <c r="X66" s="798"/>
      <c r="Y66" s="798"/>
      <c r="Z66" s="799"/>
      <c r="AA66" s="797" t="s">
        <v>420</v>
      </c>
      <c r="AB66" s="798"/>
      <c r="AC66" s="798"/>
      <c r="AD66" s="798"/>
      <c r="AE66" s="799"/>
      <c r="AF66" s="932" t="s">
        <v>398</v>
      </c>
      <c r="AG66" s="893"/>
      <c r="AH66" s="893"/>
      <c r="AI66" s="893"/>
      <c r="AJ66" s="933"/>
      <c r="AK66" s="797" t="s">
        <v>421</v>
      </c>
      <c r="AL66" s="821"/>
      <c r="AM66" s="821"/>
      <c r="AN66" s="821"/>
      <c r="AO66" s="822"/>
      <c r="AP66" s="797" t="s">
        <v>422</v>
      </c>
      <c r="AQ66" s="798"/>
      <c r="AR66" s="798"/>
      <c r="AS66" s="798"/>
      <c r="AT66" s="799"/>
      <c r="AU66" s="797" t="s">
        <v>423</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594</v>
      </c>
      <c r="C68" s="950"/>
      <c r="D68" s="950"/>
      <c r="E68" s="950"/>
      <c r="F68" s="950"/>
      <c r="G68" s="950"/>
      <c r="H68" s="950"/>
      <c r="I68" s="950"/>
      <c r="J68" s="950"/>
      <c r="K68" s="950"/>
      <c r="L68" s="950"/>
      <c r="M68" s="950"/>
      <c r="N68" s="950"/>
      <c r="O68" s="950"/>
      <c r="P68" s="951"/>
      <c r="Q68" s="952">
        <v>1454</v>
      </c>
      <c r="R68" s="946"/>
      <c r="S68" s="946"/>
      <c r="T68" s="946"/>
      <c r="U68" s="946"/>
      <c r="V68" s="946">
        <v>1445</v>
      </c>
      <c r="W68" s="946"/>
      <c r="X68" s="946"/>
      <c r="Y68" s="946"/>
      <c r="Z68" s="946"/>
      <c r="AA68" s="946">
        <v>9</v>
      </c>
      <c r="AB68" s="946"/>
      <c r="AC68" s="946"/>
      <c r="AD68" s="946"/>
      <c r="AE68" s="946"/>
      <c r="AF68" s="946">
        <v>9</v>
      </c>
      <c r="AG68" s="946"/>
      <c r="AH68" s="946"/>
      <c r="AI68" s="946"/>
      <c r="AJ68" s="946"/>
      <c r="AK68" s="946" t="s">
        <v>516</v>
      </c>
      <c r="AL68" s="946"/>
      <c r="AM68" s="946"/>
      <c r="AN68" s="946"/>
      <c r="AO68" s="946"/>
      <c r="AP68" s="946">
        <v>726</v>
      </c>
      <c r="AQ68" s="946"/>
      <c r="AR68" s="946"/>
      <c r="AS68" s="946"/>
      <c r="AT68" s="946"/>
      <c r="AU68" s="946">
        <v>384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595</v>
      </c>
      <c r="C69" s="954"/>
      <c r="D69" s="954"/>
      <c r="E69" s="954"/>
      <c r="F69" s="954"/>
      <c r="G69" s="954"/>
      <c r="H69" s="954"/>
      <c r="I69" s="954"/>
      <c r="J69" s="954"/>
      <c r="K69" s="954"/>
      <c r="L69" s="954"/>
      <c r="M69" s="954"/>
      <c r="N69" s="954"/>
      <c r="O69" s="954"/>
      <c r="P69" s="955"/>
      <c r="Q69" s="956">
        <v>230</v>
      </c>
      <c r="R69" s="911"/>
      <c r="S69" s="911"/>
      <c r="T69" s="911"/>
      <c r="U69" s="911"/>
      <c r="V69" s="911">
        <v>225</v>
      </c>
      <c r="W69" s="911"/>
      <c r="X69" s="911"/>
      <c r="Y69" s="911"/>
      <c r="Z69" s="911"/>
      <c r="AA69" s="911">
        <v>4</v>
      </c>
      <c r="AB69" s="911"/>
      <c r="AC69" s="911"/>
      <c r="AD69" s="911"/>
      <c r="AE69" s="911"/>
      <c r="AF69" s="911">
        <v>4</v>
      </c>
      <c r="AG69" s="911"/>
      <c r="AH69" s="911"/>
      <c r="AI69" s="911"/>
      <c r="AJ69" s="911"/>
      <c r="AK69" s="911" t="s">
        <v>516</v>
      </c>
      <c r="AL69" s="911"/>
      <c r="AM69" s="911"/>
      <c r="AN69" s="911"/>
      <c r="AO69" s="911"/>
      <c r="AP69" s="911" t="s">
        <v>516</v>
      </c>
      <c r="AQ69" s="911"/>
      <c r="AR69" s="911"/>
      <c r="AS69" s="911"/>
      <c r="AT69" s="911"/>
      <c r="AU69" s="911" t="s">
        <v>516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596</v>
      </c>
      <c r="C70" s="954"/>
      <c r="D70" s="954"/>
      <c r="E70" s="954"/>
      <c r="F70" s="954"/>
      <c r="G70" s="954"/>
      <c r="H70" s="954"/>
      <c r="I70" s="954"/>
      <c r="J70" s="954"/>
      <c r="K70" s="954"/>
      <c r="L70" s="954"/>
      <c r="M70" s="954"/>
      <c r="N70" s="954"/>
      <c r="O70" s="954"/>
      <c r="P70" s="955"/>
      <c r="Q70" s="956">
        <v>617</v>
      </c>
      <c r="R70" s="911"/>
      <c r="S70" s="911"/>
      <c r="T70" s="911"/>
      <c r="U70" s="911"/>
      <c r="V70" s="911">
        <v>608</v>
      </c>
      <c r="W70" s="911"/>
      <c r="X70" s="911"/>
      <c r="Y70" s="911"/>
      <c r="Z70" s="911"/>
      <c r="AA70" s="911">
        <v>8</v>
      </c>
      <c r="AB70" s="911"/>
      <c r="AC70" s="911"/>
      <c r="AD70" s="911"/>
      <c r="AE70" s="911"/>
      <c r="AF70" s="911">
        <v>8</v>
      </c>
      <c r="AG70" s="911"/>
      <c r="AH70" s="911"/>
      <c r="AI70" s="911"/>
      <c r="AJ70" s="911"/>
      <c r="AK70" s="911" t="s">
        <v>516</v>
      </c>
      <c r="AL70" s="911"/>
      <c r="AM70" s="911"/>
      <c r="AN70" s="911"/>
      <c r="AO70" s="911"/>
      <c r="AP70" s="911">
        <v>627</v>
      </c>
      <c r="AQ70" s="911"/>
      <c r="AR70" s="911"/>
      <c r="AS70" s="911"/>
      <c r="AT70" s="911"/>
      <c r="AU70" s="911">
        <v>316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597</v>
      </c>
      <c r="C71" s="954"/>
      <c r="D71" s="954"/>
      <c r="E71" s="954"/>
      <c r="F71" s="954"/>
      <c r="G71" s="954"/>
      <c r="H71" s="954"/>
      <c r="I71" s="954"/>
      <c r="J71" s="954"/>
      <c r="K71" s="954"/>
      <c r="L71" s="954"/>
      <c r="M71" s="954"/>
      <c r="N71" s="954"/>
      <c r="O71" s="954"/>
      <c r="P71" s="955"/>
      <c r="Q71" s="956">
        <v>8778</v>
      </c>
      <c r="R71" s="911"/>
      <c r="S71" s="911"/>
      <c r="T71" s="911"/>
      <c r="U71" s="911"/>
      <c r="V71" s="911">
        <v>8501</v>
      </c>
      <c r="W71" s="911"/>
      <c r="X71" s="911"/>
      <c r="Y71" s="911"/>
      <c r="Z71" s="911"/>
      <c r="AA71" s="911">
        <v>276</v>
      </c>
      <c r="AB71" s="911"/>
      <c r="AC71" s="911"/>
      <c r="AD71" s="911"/>
      <c r="AE71" s="911"/>
      <c r="AF71" s="911">
        <v>276</v>
      </c>
      <c r="AG71" s="911"/>
      <c r="AH71" s="911"/>
      <c r="AI71" s="911"/>
      <c r="AJ71" s="911"/>
      <c r="AK71" s="911">
        <v>373</v>
      </c>
      <c r="AL71" s="911"/>
      <c r="AM71" s="911"/>
      <c r="AN71" s="911"/>
      <c r="AO71" s="911"/>
      <c r="AP71" s="911" t="s">
        <v>516</v>
      </c>
      <c r="AQ71" s="911"/>
      <c r="AR71" s="911"/>
      <c r="AS71" s="911"/>
      <c r="AT71" s="911"/>
      <c r="AU71" s="911" t="s">
        <v>516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598</v>
      </c>
      <c r="C72" s="954"/>
      <c r="D72" s="954"/>
      <c r="E72" s="954"/>
      <c r="F72" s="954"/>
      <c r="G72" s="954"/>
      <c r="H72" s="954"/>
      <c r="I72" s="954"/>
      <c r="J72" s="954"/>
      <c r="K72" s="954"/>
      <c r="L72" s="954"/>
      <c r="M72" s="954"/>
      <c r="N72" s="954"/>
      <c r="O72" s="954"/>
      <c r="P72" s="955"/>
      <c r="Q72" s="956">
        <v>116</v>
      </c>
      <c r="R72" s="911"/>
      <c r="S72" s="911"/>
      <c r="T72" s="911"/>
      <c r="U72" s="911"/>
      <c r="V72" s="911">
        <v>93</v>
      </c>
      <c r="W72" s="911"/>
      <c r="X72" s="911"/>
      <c r="Y72" s="911"/>
      <c r="Z72" s="911"/>
      <c r="AA72" s="911">
        <v>23</v>
      </c>
      <c r="AB72" s="911"/>
      <c r="AC72" s="911"/>
      <c r="AD72" s="911"/>
      <c r="AE72" s="911"/>
      <c r="AF72" s="911">
        <v>23</v>
      </c>
      <c r="AG72" s="911"/>
      <c r="AH72" s="911"/>
      <c r="AI72" s="911"/>
      <c r="AJ72" s="911"/>
      <c r="AK72" s="911">
        <v>12</v>
      </c>
      <c r="AL72" s="911"/>
      <c r="AM72" s="911"/>
      <c r="AN72" s="911"/>
      <c r="AO72" s="911"/>
      <c r="AP72" s="911" t="s">
        <v>516</v>
      </c>
      <c r="AQ72" s="911"/>
      <c r="AR72" s="911"/>
      <c r="AS72" s="911"/>
      <c r="AT72" s="911"/>
      <c r="AU72" s="911" t="s">
        <v>516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601</v>
      </c>
      <c r="C73" s="954"/>
      <c r="D73" s="954"/>
      <c r="E73" s="954"/>
      <c r="F73" s="954"/>
      <c r="G73" s="954"/>
      <c r="H73" s="954"/>
      <c r="I73" s="954"/>
      <c r="J73" s="954"/>
      <c r="K73" s="954"/>
      <c r="L73" s="954"/>
      <c r="M73" s="954"/>
      <c r="N73" s="954"/>
      <c r="O73" s="954"/>
      <c r="P73" s="955"/>
      <c r="Q73" s="956">
        <v>265</v>
      </c>
      <c r="R73" s="911"/>
      <c r="S73" s="911"/>
      <c r="T73" s="911"/>
      <c r="U73" s="911"/>
      <c r="V73" s="911">
        <v>248</v>
      </c>
      <c r="W73" s="911"/>
      <c r="X73" s="911"/>
      <c r="Y73" s="911"/>
      <c r="Z73" s="911"/>
      <c r="AA73" s="911">
        <v>17</v>
      </c>
      <c r="AB73" s="911"/>
      <c r="AC73" s="911"/>
      <c r="AD73" s="911"/>
      <c r="AE73" s="911"/>
      <c r="AF73" s="911">
        <v>17</v>
      </c>
      <c r="AG73" s="911"/>
      <c r="AH73" s="911"/>
      <c r="AI73" s="911"/>
      <c r="AJ73" s="911"/>
      <c r="AK73" s="911">
        <v>151</v>
      </c>
      <c r="AL73" s="911"/>
      <c r="AM73" s="911"/>
      <c r="AN73" s="911"/>
      <c r="AO73" s="911"/>
      <c r="AP73" s="911" t="s">
        <v>516</v>
      </c>
      <c r="AQ73" s="911"/>
      <c r="AR73" s="911"/>
      <c r="AS73" s="911"/>
      <c r="AT73" s="911"/>
      <c r="AU73" s="911" t="s">
        <v>516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599</v>
      </c>
      <c r="C74" s="954"/>
      <c r="D74" s="954"/>
      <c r="E74" s="954"/>
      <c r="F74" s="954"/>
      <c r="G74" s="954"/>
      <c r="H74" s="954"/>
      <c r="I74" s="954"/>
      <c r="J74" s="954"/>
      <c r="K74" s="954"/>
      <c r="L74" s="954"/>
      <c r="M74" s="954"/>
      <c r="N74" s="954"/>
      <c r="O74" s="954"/>
      <c r="P74" s="955"/>
      <c r="Q74" s="956">
        <v>545</v>
      </c>
      <c r="R74" s="911"/>
      <c r="S74" s="911"/>
      <c r="T74" s="911"/>
      <c r="U74" s="911"/>
      <c r="V74" s="911">
        <v>409</v>
      </c>
      <c r="W74" s="911"/>
      <c r="X74" s="911"/>
      <c r="Y74" s="911"/>
      <c r="Z74" s="911"/>
      <c r="AA74" s="911">
        <v>136</v>
      </c>
      <c r="AB74" s="911"/>
      <c r="AC74" s="911"/>
      <c r="AD74" s="911"/>
      <c r="AE74" s="911"/>
      <c r="AF74" s="911">
        <v>136</v>
      </c>
      <c r="AG74" s="911"/>
      <c r="AH74" s="911"/>
      <c r="AI74" s="911"/>
      <c r="AJ74" s="911"/>
      <c r="AK74" s="911" t="s">
        <v>516</v>
      </c>
      <c r="AL74" s="911"/>
      <c r="AM74" s="911"/>
      <c r="AN74" s="911"/>
      <c r="AO74" s="911"/>
      <c r="AP74" s="911" t="s">
        <v>516</v>
      </c>
      <c r="AQ74" s="911"/>
      <c r="AR74" s="911"/>
      <c r="AS74" s="911"/>
      <c r="AT74" s="911"/>
      <c r="AU74" s="911" t="s">
        <v>516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600</v>
      </c>
      <c r="C75" s="954"/>
      <c r="D75" s="954"/>
      <c r="E75" s="954"/>
      <c r="F75" s="954"/>
      <c r="G75" s="954"/>
      <c r="H75" s="954"/>
      <c r="I75" s="954"/>
      <c r="J75" s="954"/>
      <c r="K75" s="954"/>
      <c r="L75" s="954"/>
      <c r="M75" s="954"/>
      <c r="N75" s="954"/>
      <c r="O75" s="954"/>
      <c r="P75" s="955"/>
      <c r="Q75" s="959">
        <v>152075</v>
      </c>
      <c r="R75" s="960"/>
      <c r="S75" s="960"/>
      <c r="T75" s="960"/>
      <c r="U75" s="910"/>
      <c r="V75" s="961">
        <v>147885</v>
      </c>
      <c r="W75" s="960"/>
      <c r="X75" s="960"/>
      <c r="Y75" s="960"/>
      <c r="Z75" s="910"/>
      <c r="AA75" s="961">
        <v>4190</v>
      </c>
      <c r="AB75" s="960"/>
      <c r="AC75" s="960"/>
      <c r="AD75" s="960"/>
      <c r="AE75" s="910"/>
      <c r="AF75" s="961">
        <v>4190</v>
      </c>
      <c r="AG75" s="960"/>
      <c r="AH75" s="960"/>
      <c r="AI75" s="960"/>
      <c r="AJ75" s="910"/>
      <c r="AK75" s="961">
        <v>1425</v>
      </c>
      <c r="AL75" s="960"/>
      <c r="AM75" s="960"/>
      <c r="AN75" s="960"/>
      <c r="AO75" s="910"/>
      <c r="AP75" s="961" t="s">
        <v>516</v>
      </c>
      <c r="AQ75" s="960"/>
      <c r="AR75" s="960"/>
      <c r="AS75" s="960"/>
      <c r="AT75" s="910"/>
      <c r="AU75" s="961" t="s">
        <v>516</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390</v>
      </c>
      <c r="B88" s="870" t="s">
        <v>424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4664</v>
      </c>
      <c r="AG88" s="922"/>
      <c r="AH88" s="922"/>
      <c r="AI88" s="922"/>
      <c r="AJ88" s="922"/>
      <c r="AK88" s="919"/>
      <c r="AL88" s="919"/>
      <c r="AM88" s="919"/>
      <c r="AN88" s="919"/>
      <c r="AO88" s="919"/>
      <c r="AP88" s="922">
        <v>1352</v>
      </c>
      <c r="AQ88" s="922"/>
      <c r="AR88" s="922"/>
      <c r="AS88" s="922"/>
      <c r="AT88" s="922"/>
      <c r="AU88" s="922">
        <v>700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61</v>
      </c>
      <c r="CS102" s="930"/>
      <c r="CT102" s="930"/>
      <c r="CU102" s="930"/>
      <c r="CV102" s="973"/>
      <c r="CW102" s="972">
        <v>36</v>
      </c>
      <c r="CX102" s="930"/>
      <c r="CY102" s="930"/>
      <c r="CZ102" s="930"/>
      <c r="DA102" s="973"/>
      <c r="DB102" s="972" t="s">
        <v>607</v>
      </c>
      <c r="DC102" s="930"/>
      <c r="DD102" s="930"/>
      <c r="DE102" s="930"/>
      <c r="DF102" s="973"/>
      <c r="DG102" s="972" t="s">
        <v>607</v>
      </c>
      <c r="DH102" s="930"/>
      <c r="DI102" s="930"/>
      <c r="DJ102" s="930"/>
      <c r="DK102" s="973"/>
      <c r="DL102" s="972" t="s">
        <v>607</v>
      </c>
      <c r="DM102" s="930"/>
      <c r="DN102" s="930"/>
      <c r="DO102" s="930"/>
      <c r="DP102" s="973"/>
      <c r="DQ102" s="972" t="s">
        <v>607</v>
      </c>
      <c r="DR102" s="930"/>
      <c r="DS102" s="930"/>
      <c r="DT102" s="930"/>
      <c r="DU102" s="973"/>
      <c r="DV102" s="996" t="s">
        <v>607</v>
      </c>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430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433</v>
      </c>
      <c r="AB109" s="975"/>
      <c r="AC109" s="975"/>
      <c r="AD109" s="975"/>
      <c r="AE109" s="976"/>
      <c r="AF109" s="974" t="s">
        <v>309</v>
      </c>
      <c r="AG109" s="975"/>
      <c r="AH109" s="975"/>
      <c r="AI109" s="975"/>
      <c r="AJ109" s="976"/>
      <c r="AK109" s="974" t="s">
        <v>308</v>
      </c>
      <c r="AL109" s="975"/>
      <c r="AM109" s="975"/>
      <c r="AN109" s="975"/>
      <c r="AO109" s="976"/>
      <c r="AP109" s="974" t="s">
        <v>434</v>
      </c>
      <c r="AQ109" s="975"/>
      <c r="AR109" s="975"/>
      <c r="AS109" s="975"/>
      <c r="AT109" s="977"/>
      <c r="AU109" s="994" t="s">
        <v>432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433</v>
      </c>
      <c r="BR109" s="975"/>
      <c r="BS109" s="975"/>
      <c r="BT109" s="975"/>
      <c r="BU109" s="976"/>
      <c r="BV109" s="974" t="s">
        <v>309</v>
      </c>
      <c r="BW109" s="975"/>
      <c r="BX109" s="975"/>
      <c r="BY109" s="975"/>
      <c r="BZ109" s="976"/>
      <c r="CA109" s="974" t="s">
        <v>308</v>
      </c>
      <c r="CB109" s="975"/>
      <c r="CC109" s="975"/>
      <c r="CD109" s="975"/>
      <c r="CE109" s="976"/>
      <c r="CF109" s="995" t="s">
        <v>434</v>
      </c>
      <c r="CG109" s="995"/>
      <c r="CH109" s="995"/>
      <c r="CI109" s="995"/>
      <c r="CJ109" s="995"/>
      <c r="CK109" s="974" t="s">
        <v>435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433</v>
      </c>
      <c r="DH109" s="975"/>
      <c r="DI109" s="975"/>
      <c r="DJ109" s="975"/>
      <c r="DK109" s="976"/>
      <c r="DL109" s="974" t="s">
        <v>309</v>
      </c>
      <c r="DM109" s="975"/>
      <c r="DN109" s="975"/>
      <c r="DO109" s="975"/>
      <c r="DP109" s="976"/>
      <c r="DQ109" s="974" t="s">
        <v>308</v>
      </c>
      <c r="DR109" s="975"/>
      <c r="DS109" s="975"/>
      <c r="DT109" s="975"/>
      <c r="DU109" s="976"/>
      <c r="DV109" s="974" t="s">
        <v>434</v>
      </c>
      <c r="DW109" s="975"/>
      <c r="DX109" s="975"/>
      <c r="DY109" s="975"/>
      <c r="DZ109" s="977"/>
    </row>
    <row r="110" spans="1:131" s="246" customFormat="1" ht="26.25" customHeight="1">
      <c r="A110" s="978" t="s">
        <v>436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1679366</v>
      </c>
      <c r="AB110" s="982"/>
      <c r="AC110" s="982"/>
      <c r="AD110" s="982"/>
      <c r="AE110" s="983"/>
      <c r="AF110" s="984">
        <v>1712865</v>
      </c>
      <c r="AG110" s="982"/>
      <c r="AH110" s="982"/>
      <c r="AI110" s="982"/>
      <c r="AJ110" s="983"/>
      <c r="AK110" s="984">
        <v>1682860</v>
      </c>
      <c r="AL110" s="982"/>
      <c r="AM110" s="982"/>
      <c r="AN110" s="982"/>
      <c r="AO110" s="983"/>
      <c r="AP110" s="985">
        <v>19.7</v>
      </c>
      <c r="AQ110" s="986"/>
      <c r="AR110" s="986"/>
      <c r="AS110" s="986"/>
      <c r="AT110" s="987"/>
      <c r="AU110" s="988" t="s">
        <v>73</v>
      </c>
      <c r="AV110" s="989"/>
      <c r="AW110" s="989"/>
      <c r="AX110" s="989"/>
      <c r="AY110" s="989"/>
      <c r="AZ110" s="1030" t="s">
        <v>437</v>
      </c>
      <c r="BA110" s="979"/>
      <c r="BB110" s="979"/>
      <c r="BC110" s="979"/>
      <c r="BD110" s="979"/>
      <c r="BE110" s="979"/>
      <c r="BF110" s="979"/>
      <c r="BG110" s="979"/>
      <c r="BH110" s="979"/>
      <c r="BI110" s="979"/>
      <c r="BJ110" s="979"/>
      <c r="BK110" s="979"/>
      <c r="BL110" s="979"/>
      <c r="BM110" s="979"/>
      <c r="BN110" s="979"/>
      <c r="BO110" s="979"/>
      <c r="BP110" s="980"/>
      <c r="BQ110" s="1016">
        <v>16081745</v>
      </c>
      <c r="BR110" s="1017"/>
      <c r="BS110" s="1017"/>
      <c r="BT110" s="1017"/>
      <c r="BU110" s="1017"/>
      <c r="BV110" s="1017">
        <v>15674316</v>
      </c>
      <c r="BW110" s="1017"/>
      <c r="BX110" s="1017"/>
      <c r="BY110" s="1017"/>
      <c r="BZ110" s="1017"/>
      <c r="CA110" s="1017">
        <v>15194730</v>
      </c>
      <c r="CB110" s="1017"/>
      <c r="CC110" s="1017"/>
      <c r="CD110" s="1017"/>
      <c r="CE110" s="1017"/>
      <c r="CF110" s="1031">
        <v>177.7</v>
      </c>
      <c r="CG110" s="1032"/>
      <c r="CH110" s="1032"/>
      <c r="CI110" s="1032"/>
      <c r="CJ110" s="1032"/>
      <c r="CK110" s="1033" t="s">
        <v>438</v>
      </c>
      <c r="CL110" s="1034"/>
      <c r="CM110" s="1013" t="s">
        <v>439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178</v>
      </c>
      <c r="DH110" s="1017"/>
      <c r="DI110" s="1017"/>
      <c r="DJ110" s="1017"/>
      <c r="DK110" s="1017"/>
      <c r="DL110" s="1017" t="s">
        <v>178</v>
      </c>
      <c r="DM110" s="1017"/>
      <c r="DN110" s="1017"/>
      <c r="DO110" s="1017"/>
      <c r="DP110" s="1017"/>
      <c r="DQ110" s="1017" t="s">
        <v>178</v>
      </c>
      <c r="DR110" s="1017"/>
      <c r="DS110" s="1017"/>
      <c r="DT110" s="1017"/>
      <c r="DU110" s="1017"/>
      <c r="DV110" s="1018" t="s">
        <v>440</v>
      </c>
      <c r="DW110" s="1018"/>
      <c r="DX110" s="1018"/>
      <c r="DY110" s="1018"/>
      <c r="DZ110" s="1019"/>
    </row>
    <row r="111" spans="1:131" s="246" customFormat="1" ht="26.25" customHeight="1">
      <c r="A111" s="1020" t="s">
        <v>441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178</v>
      </c>
      <c r="AB111" s="1024"/>
      <c r="AC111" s="1024"/>
      <c r="AD111" s="1024"/>
      <c r="AE111" s="1025"/>
      <c r="AF111" s="1026" t="s">
        <v>178</v>
      </c>
      <c r="AG111" s="1024"/>
      <c r="AH111" s="1024"/>
      <c r="AI111" s="1024"/>
      <c r="AJ111" s="1025"/>
      <c r="AK111" s="1026" t="s">
        <v>178</v>
      </c>
      <c r="AL111" s="1024"/>
      <c r="AM111" s="1024"/>
      <c r="AN111" s="1024"/>
      <c r="AO111" s="1025"/>
      <c r="AP111" s="1027" t="s">
        <v>178</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v>329821</v>
      </c>
      <c r="BR111" s="1010"/>
      <c r="BS111" s="1010"/>
      <c r="BT111" s="1010"/>
      <c r="BU111" s="1010"/>
      <c r="BV111" s="1010">
        <v>352963</v>
      </c>
      <c r="BW111" s="1010"/>
      <c r="BX111" s="1010"/>
      <c r="BY111" s="1010"/>
      <c r="BZ111" s="1010"/>
      <c r="CA111" s="1010">
        <v>338484</v>
      </c>
      <c r="CB111" s="1010"/>
      <c r="CC111" s="1010"/>
      <c r="CD111" s="1010"/>
      <c r="CE111" s="1010"/>
      <c r="CF111" s="1004">
        <v>4</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392</v>
      </c>
      <c r="DH111" s="1010"/>
      <c r="DI111" s="1010"/>
      <c r="DJ111" s="1010"/>
      <c r="DK111" s="1010"/>
      <c r="DL111" s="1010" t="s">
        <v>392</v>
      </c>
      <c r="DM111" s="1010"/>
      <c r="DN111" s="1010"/>
      <c r="DO111" s="1010"/>
      <c r="DP111" s="1010"/>
      <c r="DQ111" s="1010" t="s">
        <v>392</v>
      </c>
      <c r="DR111" s="1010"/>
      <c r="DS111" s="1010"/>
      <c r="DT111" s="1010"/>
      <c r="DU111" s="1010"/>
      <c r="DV111" s="1011" t="s">
        <v>392</v>
      </c>
      <c r="DW111" s="1011"/>
      <c r="DX111" s="1011"/>
      <c r="DY111" s="1011"/>
      <c r="DZ111" s="1012"/>
    </row>
    <row r="112" spans="1:131" s="246" customFormat="1" ht="26.25" customHeight="1">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440</v>
      </c>
      <c r="AB112" s="1049"/>
      <c r="AC112" s="1049"/>
      <c r="AD112" s="1049"/>
      <c r="AE112" s="1050"/>
      <c r="AF112" s="1051" t="s">
        <v>440</v>
      </c>
      <c r="AG112" s="1049"/>
      <c r="AH112" s="1049"/>
      <c r="AI112" s="1049"/>
      <c r="AJ112" s="1050"/>
      <c r="AK112" s="1051" t="s">
        <v>178</v>
      </c>
      <c r="AL112" s="1049"/>
      <c r="AM112" s="1049"/>
      <c r="AN112" s="1049"/>
      <c r="AO112" s="1050"/>
      <c r="AP112" s="1052" t="s">
        <v>392</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11748734</v>
      </c>
      <c r="BR112" s="1010"/>
      <c r="BS112" s="1010"/>
      <c r="BT112" s="1010"/>
      <c r="BU112" s="1010"/>
      <c r="BV112" s="1010">
        <v>10849488</v>
      </c>
      <c r="BW112" s="1010"/>
      <c r="BX112" s="1010"/>
      <c r="BY112" s="1010"/>
      <c r="BZ112" s="1010"/>
      <c r="CA112" s="1010">
        <v>9901830</v>
      </c>
      <c r="CB112" s="1010"/>
      <c r="CC112" s="1010"/>
      <c r="CD112" s="1010"/>
      <c r="CE112" s="1010"/>
      <c r="CF112" s="1004">
        <v>115.8</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178</v>
      </c>
      <c r="DH112" s="1010"/>
      <c r="DI112" s="1010"/>
      <c r="DJ112" s="1010"/>
      <c r="DK112" s="1010"/>
      <c r="DL112" s="1010" t="s">
        <v>392</v>
      </c>
      <c r="DM112" s="1010"/>
      <c r="DN112" s="1010"/>
      <c r="DO112" s="1010"/>
      <c r="DP112" s="1010"/>
      <c r="DQ112" s="1010" t="s">
        <v>392</v>
      </c>
      <c r="DR112" s="1010"/>
      <c r="DS112" s="1010"/>
      <c r="DT112" s="1010"/>
      <c r="DU112" s="1010"/>
      <c r="DV112" s="1011" t="s">
        <v>392</v>
      </c>
      <c r="DW112" s="1011"/>
      <c r="DX112" s="1011"/>
      <c r="DY112" s="1011"/>
      <c r="DZ112" s="1012"/>
    </row>
    <row r="113" spans="1:130" s="246" customFormat="1" ht="26.25" customHeight="1">
      <c r="A113" s="1044"/>
      <c r="B113" s="1045"/>
      <c r="C113" s="1040" t="s">
        <v>448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824931</v>
      </c>
      <c r="AB113" s="1024"/>
      <c r="AC113" s="1024"/>
      <c r="AD113" s="1024"/>
      <c r="AE113" s="1025"/>
      <c r="AF113" s="1026">
        <v>811726</v>
      </c>
      <c r="AG113" s="1024"/>
      <c r="AH113" s="1024"/>
      <c r="AI113" s="1024"/>
      <c r="AJ113" s="1025"/>
      <c r="AK113" s="1026">
        <v>761297</v>
      </c>
      <c r="AL113" s="1024"/>
      <c r="AM113" s="1024"/>
      <c r="AN113" s="1024"/>
      <c r="AO113" s="1025"/>
      <c r="AP113" s="1027">
        <v>8.9</v>
      </c>
      <c r="AQ113" s="1028"/>
      <c r="AR113" s="1028"/>
      <c r="AS113" s="1028"/>
      <c r="AT113" s="1029"/>
      <c r="AU113" s="990"/>
      <c r="AV113" s="991"/>
      <c r="AW113" s="991"/>
      <c r="AX113" s="991"/>
      <c r="AY113" s="991"/>
      <c r="AZ113" s="1039" t="s">
        <v>449</v>
      </c>
      <c r="BA113" s="1040"/>
      <c r="BB113" s="1040"/>
      <c r="BC113" s="1040"/>
      <c r="BD113" s="1040"/>
      <c r="BE113" s="1040"/>
      <c r="BF113" s="1040"/>
      <c r="BG113" s="1040"/>
      <c r="BH113" s="1040"/>
      <c r="BI113" s="1040"/>
      <c r="BJ113" s="1040"/>
      <c r="BK113" s="1040"/>
      <c r="BL113" s="1040"/>
      <c r="BM113" s="1040"/>
      <c r="BN113" s="1040"/>
      <c r="BO113" s="1040"/>
      <c r="BP113" s="1041"/>
      <c r="BQ113" s="1009">
        <v>894598</v>
      </c>
      <c r="BR113" s="1010"/>
      <c r="BS113" s="1010"/>
      <c r="BT113" s="1010"/>
      <c r="BU113" s="1010"/>
      <c r="BV113" s="1010">
        <v>807651</v>
      </c>
      <c r="BW113" s="1010"/>
      <c r="BX113" s="1010"/>
      <c r="BY113" s="1010"/>
      <c r="BZ113" s="1010"/>
      <c r="CA113" s="1010">
        <v>699827</v>
      </c>
      <c r="CB113" s="1010"/>
      <c r="CC113" s="1010"/>
      <c r="CD113" s="1010"/>
      <c r="CE113" s="1010"/>
      <c r="CF113" s="1004">
        <v>8.1999999999999993</v>
      </c>
      <c r="CG113" s="1005"/>
      <c r="CH113" s="1005"/>
      <c r="CI113" s="1005"/>
      <c r="CJ113" s="1005"/>
      <c r="CK113" s="1035"/>
      <c r="CL113" s="1036"/>
      <c r="CM113" s="1006" t="s">
        <v>450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178</v>
      </c>
      <c r="DH113" s="1049"/>
      <c r="DI113" s="1049"/>
      <c r="DJ113" s="1049"/>
      <c r="DK113" s="1050"/>
      <c r="DL113" s="1051" t="s">
        <v>178</v>
      </c>
      <c r="DM113" s="1049"/>
      <c r="DN113" s="1049"/>
      <c r="DO113" s="1049"/>
      <c r="DP113" s="1050"/>
      <c r="DQ113" s="1051" t="s">
        <v>440</v>
      </c>
      <c r="DR113" s="1049"/>
      <c r="DS113" s="1049"/>
      <c r="DT113" s="1049"/>
      <c r="DU113" s="1050"/>
      <c r="DV113" s="1052" t="s">
        <v>178</v>
      </c>
      <c r="DW113" s="1053"/>
      <c r="DX113" s="1053"/>
      <c r="DY113" s="1053"/>
      <c r="DZ113" s="1054"/>
    </row>
    <row r="114" spans="1:130" s="246" customFormat="1" ht="26.25" customHeight="1">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159925</v>
      </c>
      <c r="AB114" s="1049"/>
      <c r="AC114" s="1049"/>
      <c r="AD114" s="1049"/>
      <c r="AE114" s="1050"/>
      <c r="AF114" s="1051">
        <v>179483</v>
      </c>
      <c r="AG114" s="1049"/>
      <c r="AH114" s="1049"/>
      <c r="AI114" s="1049"/>
      <c r="AJ114" s="1050"/>
      <c r="AK114" s="1051">
        <v>183167</v>
      </c>
      <c r="AL114" s="1049"/>
      <c r="AM114" s="1049"/>
      <c r="AN114" s="1049"/>
      <c r="AO114" s="1050"/>
      <c r="AP114" s="1052">
        <v>2.1</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2351870</v>
      </c>
      <c r="BR114" s="1010"/>
      <c r="BS114" s="1010"/>
      <c r="BT114" s="1010"/>
      <c r="BU114" s="1010"/>
      <c r="BV114" s="1010">
        <v>1943251</v>
      </c>
      <c r="BW114" s="1010"/>
      <c r="BX114" s="1010"/>
      <c r="BY114" s="1010"/>
      <c r="BZ114" s="1010"/>
      <c r="CA114" s="1010">
        <v>1600076</v>
      </c>
      <c r="CB114" s="1010"/>
      <c r="CC114" s="1010"/>
      <c r="CD114" s="1010"/>
      <c r="CE114" s="1010"/>
      <c r="CF114" s="1004">
        <v>18.7</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392</v>
      </c>
      <c r="DH114" s="1049"/>
      <c r="DI114" s="1049"/>
      <c r="DJ114" s="1049"/>
      <c r="DK114" s="1050"/>
      <c r="DL114" s="1051" t="s">
        <v>178</v>
      </c>
      <c r="DM114" s="1049"/>
      <c r="DN114" s="1049"/>
      <c r="DO114" s="1049"/>
      <c r="DP114" s="1050"/>
      <c r="DQ114" s="1051" t="s">
        <v>440</v>
      </c>
      <c r="DR114" s="1049"/>
      <c r="DS114" s="1049"/>
      <c r="DT114" s="1049"/>
      <c r="DU114" s="1050"/>
      <c r="DV114" s="1052" t="s">
        <v>178</v>
      </c>
      <c r="DW114" s="1053"/>
      <c r="DX114" s="1053"/>
      <c r="DY114" s="1053"/>
      <c r="DZ114" s="1054"/>
    </row>
    <row r="115" spans="1:130" s="246" customFormat="1" ht="26.25" customHeight="1">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41256</v>
      </c>
      <c r="AB115" s="1024"/>
      <c r="AC115" s="1024"/>
      <c r="AD115" s="1024"/>
      <c r="AE115" s="1025"/>
      <c r="AF115" s="1026">
        <v>39466</v>
      </c>
      <c r="AG115" s="1024"/>
      <c r="AH115" s="1024"/>
      <c r="AI115" s="1024"/>
      <c r="AJ115" s="1025"/>
      <c r="AK115" s="1026">
        <v>38536</v>
      </c>
      <c r="AL115" s="1024"/>
      <c r="AM115" s="1024"/>
      <c r="AN115" s="1024"/>
      <c r="AO115" s="1025"/>
      <c r="AP115" s="1027">
        <v>0.5</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t="s">
        <v>178</v>
      </c>
      <c r="BR115" s="1010"/>
      <c r="BS115" s="1010"/>
      <c r="BT115" s="1010"/>
      <c r="BU115" s="1010"/>
      <c r="BV115" s="1010" t="s">
        <v>178</v>
      </c>
      <c r="BW115" s="1010"/>
      <c r="BX115" s="1010"/>
      <c r="BY115" s="1010"/>
      <c r="BZ115" s="1010"/>
      <c r="CA115" s="1010" t="s">
        <v>392</v>
      </c>
      <c r="CB115" s="1010"/>
      <c r="CC115" s="1010"/>
      <c r="CD115" s="1010"/>
      <c r="CE115" s="1010"/>
      <c r="CF115" s="1004" t="s">
        <v>392</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392</v>
      </c>
      <c r="DH115" s="1049"/>
      <c r="DI115" s="1049"/>
      <c r="DJ115" s="1049"/>
      <c r="DK115" s="1050"/>
      <c r="DL115" s="1051" t="s">
        <v>392</v>
      </c>
      <c r="DM115" s="1049"/>
      <c r="DN115" s="1049"/>
      <c r="DO115" s="1049"/>
      <c r="DP115" s="1050"/>
      <c r="DQ115" s="1051" t="s">
        <v>178</v>
      </c>
      <c r="DR115" s="1049"/>
      <c r="DS115" s="1049"/>
      <c r="DT115" s="1049"/>
      <c r="DU115" s="1050"/>
      <c r="DV115" s="1052" t="s">
        <v>178</v>
      </c>
      <c r="DW115" s="1053"/>
      <c r="DX115" s="1053"/>
      <c r="DY115" s="1053"/>
      <c r="DZ115" s="1054"/>
    </row>
    <row r="116" spans="1:130" s="246" customFormat="1" ht="26.25" customHeight="1">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178</v>
      </c>
      <c r="AB116" s="1049"/>
      <c r="AC116" s="1049"/>
      <c r="AD116" s="1049"/>
      <c r="AE116" s="1050"/>
      <c r="AF116" s="1051" t="s">
        <v>178</v>
      </c>
      <c r="AG116" s="1049"/>
      <c r="AH116" s="1049"/>
      <c r="AI116" s="1049"/>
      <c r="AJ116" s="1050"/>
      <c r="AK116" s="1051" t="s">
        <v>178</v>
      </c>
      <c r="AL116" s="1049"/>
      <c r="AM116" s="1049"/>
      <c r="AN116" s="1049"/>
      <c r="AO116" s="1050"/>
      <c r="AP116" s="1052" t="s">
        <v>392</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392</v>
      </c>
      <c r="BR116" s="1010"/>
      <c r="BS116" s="1010"/>
      <c r="BT116" s="1010"/>
      <c r="BU116" s="1010"/>
      <c r="BV116" s="1010" t="s">
        <v>392</v>
      </c>
      <c r="BW116" s="1010"/>
      <c r="BX116" s="1010"/>
      <c r="BY116" s="1010"/>
      <c r="BZ116" s="1010"/>
      <c r="CA116" s="1010" t="s">
        <v>392</v>
      </c>
      <c r="CB116" s="1010"/>
      <c r="CC116" s="1010"/>
      <c r="CD116" s="1010"/>
      <c r="CE116" s="1010"/>
      <c r="CF116" s="1004" t="s">
        <v>392</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3756</v>
      </c>
      <c r="DH116" s="1049"/>
      <c r="DI116" s="1049"/>
      <c r="DJ116" s="1049"/>
      <c r="DK116" s="1050"/>
      <c r="DL116" s="1051" t="s">
        <v>440</v>
      </c>
      <c r="DM116" s="1049"/>
      <c r="DN116" s="1049"/>
      <c r="DO116" s="1049"/>
      <c r="DP116" s="1050"/>
      <c r="DQ116" s="1051" t="s">
        <v>178</v>
      </c>
      <c r="DR116" s="1049"/>
      <c r="DS116" s="1049"/>
      <c r="DT116" s="1049"/>
      <c r="DU116" s="1050"/>
      <c r="DV116" s="1052" t="s">
        <v>392</v>
      </c>
      <c r="DW116" s="1053"/>
      <c r="DX116" s="1053"/>
      <c r="DY116" s="1053"/>
      <c r="DZ116" s="1054"/>
    </row>
    <row r="117" spans="1:130" s="246" customFormat="1" ht="26.25" customHeight="1">
      <c r="A117" s="994" t="s">
        <v>190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2705478</v>
      </c>
      <c r="AB117" s="1067"/>
      <c r="AC117" s="1067"/>
      <c r="AD117" s="1067"/>
      <c r="AE117" s="1068"/>
      <c r="AF117" s="1069">
        <v>2743540</v>
      </c>
      <c r="AG117" s="1067"/>
      <c r="AH117" s="1067"/>
      <c r="AI117" s="1067"/>
      <c r="AJ117" s="1068"/>
      <c r="AK117" s="1069">
        <v>2665860</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392</v>
      </c>
      <c r="BR117" s="1010"/>
      <c r="BS117" s="1010"/>
      <c r="BT117" s="1010"/>
      <c r="BU117" s="1010"/>
      <c r="BV117" s="1010" t="s">
        <v>178</v>
      </c>
      <c r="BW117" s="1010"/>
      <c r="BX117" s="1010"/>
      <c r="BY117" s="1010"/>
      <c r="BZ117" s="1010"/>
      <c r="CA117" s="1010" t="s">
        <v>178</v>
      </c>
      <c r="CB117" s="1010"/>
      <c r="CC117" s="1010"/>
      <c r="CD117" s="1010"/>
      <c r="CE117" s="1010"/>
      <c r="CF117" s="1004" t="s">
        <v>392</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178</v>
      </c>
      <c r="DH117" s="1049"/>
      <c r="DI117" s="1049"/>
      <c r="DJ117" s="1049"/>
      <c r="DK117" s="1050"/>
      <c r="DL117" s="1051" t="s">
        <v>178</v>
      </c>
      <c r="DM117" s="1049"/>
      <c r="DN117" s="1049"/>
      <c r="DO117" s="1049"/>
      <c r="DP117" s="1050"/>
      <c r="DQ117" s="1051" t="s">
        <v>392</v>
      </c>
      <c r="DR117" s="1049"/>
      <c r="DS117" s="1049"/>
      <c r="DT117" s="1049"/>
      <c r="DU117" s="1050"/>
      <c r="DV117" s="1052" t="s">
        <v>392</v>
      </c>
      <c r="DW117" s="1053"/>
      <c r="DX117" s="1053"/>
      <c r="DY117" s="1053"/>
      <c r="DZ117" s="1054"/>
    </row>
    <row r="118" spans="1:130" s="246" customFormat="1" ht="26.25" customHeight="1">
      <c r="A118" s="994" t="s">
        <v>435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433</v>
      </c>
      <c r="AB118" s="975"/>
      <c r="AC118" s="975"/>
      <c r="AD118" s="975"/>
      <c r="AE118" s="976"/>
      <c r="AF118" s="974" t="s">
        <v>309</v>
      </c>
      <c r="AG118" s="975"/>
      <c r="AH118" s="975"/>
      <c r="AI118" s="975"/>
      <c r="AJ118" s="976"/>
      <c r="AK118" s="974" t="s">
        <v>308</v>
      </c>
      <c r="AL118" s="975"/>
      <c r="AM118" s="975"/>
      <c r="AN118" s="975"/>
      <c r="AO118" s="976"/>
      <c r="AP118" s="1061" t="s">
        <v>434</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178</v>
      </c>
      <c r="BR118" s="1088"/>
      <c r="BS118" s="1088"/>
      <c r="BT118" s="1088"/>
      <c r="BU118" s="1088"/>
      <c r="BV118" s="1088" t="s">
        <v>178</v>
      </c>
      <c r="BW118" s="1088"/>
      <c r="BX118" s="1088"/>
      <c r="BY118" s="1088"/>
      <c r="BZ118" s="1088"/>
      <c r="CA118" s="1088" t="s">
        <v>178</v>
      </c>
      <c r="CB118" s="1088"/>
      <c r="CC118" s="1088"/>
      <c r="CD118" s="1088"/>
      <c r="CE118" s="1088"/>
      <c r="CF118" s="1004" t="s">
        <v>178</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392</v>
      </c>
      <c r="DH118" s="1049"/>
      <c r="DI118" s="1049"/>
      <c r="DJ118" s="1049"/>
      <c r="DK118" s="1050"/>
      <c r="DL118" s="1051" t="s">
        <v>178</v>
      </c>
      <c r="DM118" s="1049"/>
      <c r="DN118" s="1049"/>
      <c r="DO118" s="1049"/>
      <c r="DP118" s="1050"/>
      <c r="DQ118" s="1051" t="s">
        <v>178</v>
      </c>
      <c r="DR118" s="1049"/>
      <c r="DS118" s="1049"/>
      <c r="DT118" s="1049"/>
      <c r="DU118" s="1050"/>
      <c r="DV118" s="1052" t="s">
        <v>178</v>
      </c>
      <c r="DW118" s="1053"/>
      <c r="DX118" s="1053"/>
      <c r="DY118" s="1053"/>
      <c r="DZ118" s="1054"/>
    </row>
    <row r="119" spans="1:130" s="246" customFormat="1" ht="26.25" customHeight="1">
      <c r="A119" s="1148" t="s">
        <v>438</v>
      </c>
      <c r="B119" s="1034"/>
      <c r="C119" s="1013" t="s">
        <v>439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392</v>
      </c>
      <c r="AB119" s="982"/>
      <c r="AC119" s="982"/>
      <c r="AD119" s="982"/>
      <c r="AE119" s="983"/>
      <c r="AF119" s="984" t="s">
        <v>178</v>
      </c>
      <c r="AG119" s="982"/>
      <c r="AH119" s="982"/>
      <c r="AI119" s="982"/>
      <c r="AJ119" s="983"/>
      <c r="AK119" s="984" t="s">
        <v>178</v>
      </c>
      <c r="AL119" s="982"/>
      <c r="AM119" s="982"/>
      <c r="AN119" s="982"/>
      <c r="AO119" s="983"/>
      <c r="AP119" s="985" t="s">
        <v>178</v>
      </c>
      <c r="AQ119" s="986"/>
      <c r="AR119" s="986"/>
      <c r="AS119" s="986"/>
      <c r="AT119" s="987"/>
      <c r="AU119" s="992"/>
      <c r="AV119" s="993"/>
      <c r="AW119" s="993"/>
      <c r="AX119" s="993"/>
      <c r="AY119" s="993"/>
      <c r="AZ119" s="277" t="s">
        <v>190</v>
      </c>
      <c r="BA119" s="277"/>
      <c r="BB119" s="277"/>
      <c r="BC119" s="277"/>
      <c r="BD119" s="277"/>
      <c r="BE119" s="277"/>
      <c r="BF119" s="277"/>
      <c r="BG119" s="277"/>
      <c r="BH119" s="277"/>
      <c r="BI119" s="277"/>
      <c r="BJ119" s="277"/>
      <c r="BK119" s="277"/>
      <c r="BL119" s="277"/>
      <c r="BM119" s="277"/>
      <c r="BN119" s="277"/>
      <c r="BO119" s="1065" t="s">
        <v>465</v>
      </c>
      <c r="BP119" s="1096"/>
      <c r="BQ119" s="1087">
        <v>31406768</v>
      </c>
      <c r="BR119" s="1088"/>
      <c r="BS119" s="1088"/>
      <c r="BT119" s="1088"/>
      <c r="BU119" s="1088"/>
      <c r="BV119" s="1088">
        <v>29627669</v>
      </c>
      <c r="BW119" s="1088"/>
      <c r="BX119" s="1088"/>
      <c r="BY119" s="1088"/>
      <c r="BZ119" s="1088"/>
      <c r="CA119" s="1088">
        <v>27734947</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326065</v>
      </c>
      <c r="DH119" s="1074"/>
      <c r="DI119" s="1074"/>
      <c r="DJ119" s="1074"/>
      <c r="DK119" s="1075"/>
      <c r="DL119" s="1073">
        <v>352963</v>
      </c>
      <c r="DM119" s="1074"/>
      <c r="DN119" s="1074"/>
      <c r="DO119" s="1074"/>
      <c r="DP119" s="1075"/>
      <c r="DQ119" s="1073">
        <v>338484</v>
      </c>
      <c r="DR119" s="1074"/>
      <c r="DS119" s="1074"/>
      <c r="DT119" s="1074"/>
      <c r="DU119" s="1075"/>
      <c r="DV119" s="1076">
        <v>4</v>
      </c>
      <c r="DW119" s="1077"/>
      <c r="DX119" s="1077"/>
      <c r="DY119" s="1077"/>
      <c r="DZ119" s="1078"/>
    </row>
    <row r="120" spans="1:130" s="246" customFormat="1" ht="26.25" customHeight="1">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392</v>
      </c>
      <c r="AB120" s="1049"/>
      <c r="AC120" s="1049"/>
      <c r="AD120" s="1049"/>
      <c r="AE120" s="1050"/>
      <c r="AF120" s="1051" t="s">
        <v>178</v>
      </c>
      <c r="AG120" s="1049"/>
      <c r="AH120" s="1049"/>
      <c r="AI120" s="1049"/>
      <c r="AJ120" s="1050"/>
      <c r="AK120" s="1051" t="s">
        <v>178</v>
      </c>
      <c r="AL120" s="1049"/>
      <c r="AM120" s="1049"/>
      <c r="AN120" s="1049"/>
      <c r="AO120" s="1050"/>
      <c r="AP120" s="1052" t="s">
        <v>178</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938846</v>
      </c>
      <c r="BR120" s="1017"/>
      <c r="BS120" s="1017"/>
      <c r="BT120" s="1017"/>
      <c r="BU120" s="1017"/>
      <c r="BV120" s="1017">
        <v>874159</v>
      </c>
      <c r="BW120" s="1017"/>
      <c r="BX120" s="1017"/>
      <c r="BY120" s="1017"/>
      <c r="BZ120" s="1017"/>
      <c r="CA120" s="1017">
        <v>1139895</v>
      </c>
      <c r="CB120" s="1017"/>
      <c r="CC120" s="1017"/>
      <c r="CD120" s="1017"/>
      <c r="CE120" s="1017"/>
      <c r="CF120" s="1031">
        <v>13.3</v>
      </c>
      <c r="CG120" s="1032"/>
      <c r="CH120" s="1032"/>
      <c r="CI120" s="1032"/>
      <c r="CJ120" s="1032"/>
      <c r="CK120" s="1097" t="s">
        <v>469</v>
      </c>
      <c r="CL120" s="1098"/>
      <c r="CM120" s="1098"/>
      <c r="CN120" s="1098"/>
      <c r="CO120" s="1099"/>
      <c r="CP120" s="1105" t="s">
        <v>470</v>
      </c>
      <c r="CQ120" s="1106"/>
      <c r="CR120" s="1106"/>
      <c r="CS120" s="1106"/>
      <c r="CT120" s="1106"/>
      <c r="CU120" s="1106"/>
      <c r="CV120" s="1106"/>
      <c r="CW120" s="1106"/>
      <c r="CX120" s="1106"/>
      <c r="CY120" s="1106"/>
      <c r="CZ120" s="1106"/>
      <c r="DA120" s="1106"/>
      <c r="DB120" s="1106"/>
      <c r="DC120" s="1106"/>
      <c r="DD120" s="1106"/>
      <c r="DE120" s="1106"/>
      <c r="DF120" s="1107"/>
      <c r="DG120" s="1016">
        <v>8301239</v>
      </c>
      <c r="DH120" s="1017"/>
      <c r="DI120" s="1017"/>
      <c r="DJ120" s="1017"/>
      <c r="DK120" s="1017"/>
      <c r="DL120" s="1017">
        <v>7848188</v>
      </c>
      <c r="DM120" s="1017"/>
      <c r="DN120" s="1017"/>
      <c r="DO120" s="1017"/>
      <c r="DP120" s="1017"/>
      <c r="DQ120" s="1017">
        <v>7376249</v>
      </c>
      <c r="DR120" s="1017"/>
      <c r="DS120" s="1017"/>
      <c r="DT120" s="1017"/>
      <c r="DU120" s="1017"/>
      <c r="DV120" s="1018">
        <v>86.3</v>
      </c>
      <c r="DW120" s="1018"/>
      <c r="DX120" s="1018"/>
      <c r="DY120" s="1018"/>
      <c r="DZ120" s="1019"/>
    </row>
    <row r="121" spans="1:130" s="246" customFormat="1" ht="26.25" customHeight="1">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178</v>
      </c>
      <c r="AB121" s="1049"/>
      <c r="AC121" s="1049"/>
      <c r="AD121" s="1049"/>
      <c r="AE121" s="1050"/>
      <c r="AF121" s="1051" t="s">
        <v>392</v>
      </c>
      <c r="AG121" s="1049"/>
      <c r="AH121" s="1049"/>
      <c r="AI121" s="1049"/>
      <c r="AJ121" s="1050"/>
      <c r="AK121" s="1051" t="s">
        <v>392</v>
      </c>
      <c r="AL121" s="1049"/>
      <c r="AM121" s="1049"/>
      <c r="AN121" s="1049"/>
      <c r="AO121" s="1050"/>
      <c r="AP121" s="1052" t="s">
        <v>178</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v>419155</v>
      </c>
      <c r="BR121" s="1010"/>
      <c r="BS121" s="1010"/>
      <c r="BT121" s="1010"/>
      <c r="BU121" s="1010"/>
      <c r="BV121" s="1010">
        <v>379377</v>
      </c>
      <c r="BW121" s="1010"/>
      <c r="BX121" s="1010"/>
      <c r="BY121" s="1010"/>
      <c r="BZ121" s="1010"/>
      <c r="CA121" s="1010">
        <v>346560</v>
      </c>
      <c r="CB121" s="1010"/>
      <c r="CC121" s="1010"/>
      <c r="CD121" s="1010"/>
      <c r="CE121" s="1010"/>
      <c r="CF121" s="1004">
        <v>4.0999999999999996</v>
      </c>
      <c r="CG121" s="1005"/>
      <c r="CH121" s="1005"/>
      <c r="CI121" s="1005"/>
      <c r="CJ121" s="1005"/>
      <c r="CK121" s="1100"/>
      <c r="CL121" s="1101"/>
      <c r="CM121" s="1101"/>
      <c r="CN121" s="1101"/>
      <c r="CO121" s="1102"/>
      <c r="CP121" s="1110" t="s">
        <v>473</v>
      </c>
      <c r="CQ121" s="1111"/>
      <c r="CR121" s="1111"/>
      <c r="CS121" s="1111"/>
      <c r="CT121" s="1111"/>
      <c r="CU121" s="1111"/>
      <c r="CV121" s="1111"/>
      <c r="CW121" s="1111"/>
      <c r="CX121" s="1111"/>
      <c r="CY121" s="1111"/>
      <c r="CZ121" s="1111"/>
      <c r="DA121" s="1111"/>
      <c r="DB121" s="1111"/>
      <c r="DC121" s="1111"/>
      <c r="DD121" s="1111"/>
      <c r="DE121" s="1111"/>
      <c r="DF121" s="1112"/>
      <c r="DG121" s="1009">
        <v>2020872</v>
      </c>
      <c r="DH121" s="1010"/>
      <c r="DI121" s="1010"/>
      <c r="DJ121" s="1010"/>
      <c r="DK121" s="1010"/>
      <c r="DL121" s="1010">
        <v>1769411</v>
      </c>
      <c r="DM121" s="1010"/>
      <c r="DN121" s="1010"/>
      <c r="DO121" s="1010"/>
      <c r="DP121" s="1010"/>
      <c r="DQ121" s="1010">
        <v>1527953</v>
      </c>
      <c r="DR121" s="1010"/>
      <c r="DS121" s="1010"/>
      <c r="DT121" s="1010"/>
      <c r="DU121" s="1010"/>
      <c r="DV121" s="1011">
        <v>17.899999999999999</v>
      </c>
      <c r="DW121" s="1011"/>
      <c r="DX121" s="1011"/>
      <c r="DY121" s="1011"/>
      <c r="DZ121" s="1012"/>
    </row>
    <row r="122" spans="1:130" s="246" customFormat="1" ht="26.25" customHeight="1">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392</v>
      </c>
      <c r="AB122" s="1049"/>
      <c r="AC122" s="1049"/>
      <c r="AD122" s="1049"/>
      <c r="AE122" s="1050"/>
      <c r="AF122" s="1051" t="s">
        <v>392</v>
      </c>
      <c r="AG122" s="1049"/>
      <c r="AH122" s="1049"/>
      <c r="AI122" s="1049"/>
      <c r="AJ122" s="1050"/>
      <c r="AK122" s="1051" t="s">
        <v>178</v>
      </c>
      <c r="AL122" s="1049"/>
      <c r="AM122" s="1049"/>
      <c r="AN122" s="1049"/>
      <c r="AO122" s="1050"/>
      <c r="AP122" s="1052" t="s">
        <v>178</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19704593</v>
      </c>
      <c r="BR122" s="1088"/>
      <c r="BS122" s="1088"/>
      <c r="BT122" s="1088"/>
      <c r="BU122" s="1088"/>
      <c r="BV122" s="1088">
        <v>19224443</v>
      </c>
      <c r="BW122" s="1088"/>
      <c r="BX122" s="1088"/>
      <c r="BY122" s="1088"/>
      <c r="BZ122" s="1088"/>
      <c r="CA122" s="1088">
        <v>18507040</v>
      </c>
      <c r="CB122" s="1088"/>
      <c r="CC122" s="1088"/>
      <c r="CD122" s="1088"/>
      <c r="CE122" s="1088"/>
      <c r="CF122" s="1108">
        <v>216.4</v>
      </c>
      <c r="CG122" s="1109"/>
      <c r="CH122" s="1109"/>
      <c r="CI122" s="1109"/>
      <c r="CJ122" s="1109"/>
      <c r="CK122" s="1100"/>
      <c r="CL122" s="1101"/>
      <c r="CM122" s="1101"/>
      <c r="CN122" s="1101"/>
      <c r="CO122" s="1102"/>
      <c r="CP122" s="1110" t="s">
        <v>475</v>
      </c>
      <c r="CQ122" s="1111"/>
      <c r="CR122" s="1111"/>
      <c r="CS122" s="1111"/>
      <c r="CT122" s="1111"/>
      <c r="CU122" s="1111"/>
      <c r="CV122" s="1111"/>
      <c r="CW122" s="1111"/>
      <c r="CX122" s="1111"/>
      <c r="CY122" s="1111"/>
      <c r="CZ122" s="1111"/>
      <c r="DA122" s="1111"/>
      <c r="DB122" s="1111"/>
      <c r="DC122" s="1111"/>
      <c r="DD122" s="1111"/>
      <c r="DE122" s="1111"/>
      <c r="DF122" s="1112"/>
      <c r="DG122" s="1009">
        <v>550904</v>
      </c>
      <c r="DH122" s="1010"/>
      <c r="DI122" s="1010"/>
      <c r="DJ122" s="1010"/>
      <c r="DK122" s="1010"/>
      <c r="DL122" s="1010">
        <v>545221</v>
      </c>
      <c r="DM122" s="1010"/>
      <c r="DN122" s="1010"/>
      <c r="DO122" s="1010"/>
      <c r="DP122" s="1010"/>
      <c r="DQ122" s="1010">
        <v>465850</v>
      </c>
      <c r="DR122" s="1010"/>
      <c r="DS122" s="1010"/>
      <c r="DT122" s="1010"/>
      <c r="DU122" s="1010"/>
      <c r="DV122" s="1011">
        <v>5.4</v>
      </c>
      <c r="DW122" s="1011"/>
      <c r="DX122" s="1011"/>
      <c r="DY122" s="1011"/>
      <c r="DZ122" s="1012"/>
    </row>
    <row r="123" spans="1:130" s="246" customFormat="1" ht="26.25" customHeight="1">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5061</v>
      </c>
      <c r="AB123" s="1049"/>
      <c r="AC123" s="1049"/>
      <c r="AD123" s="1049"/>
      <c r="AE123" s="1050"/>
      <c r="AF123" s="1051">
        <v>3756</v>
      </c>
      <c r="AG123" s="1049"/>
      <c r="AH123" s="1049"/>
      <c r="AI123" s="1049"/>
      <c r="AJ123" s="1050"/>
      <c r="AK123" s="1051" t="s">
        <v>178</v>
      </c>
      <c r="AL123" s="1049"/>
      <c r="AM123" s="1049"/>
      <c r="AN123" s="1049"/>
      <c r="AO123" s="1050"/>
      <c r="AP123" s="1052" t="s">
        <v>392</v>
      </c>
      <c r="AQ123" s="1053"/>
      <c r="AR123" s="1053"/>
      <c r="AS123" s="1053"/>
      <c r="AT123" s="1054"/>
      <c r="AU123" s="1085"/>
      <c r="AV123" s="1086"/>
      <c r="AW123" s="1086"/>
      <c r="AX123" s="1086"/>
      <c r="AY123" s="1086"/>
      <c r="AZ123" s="277" t="s">
        <v>190</v>
      </c>
      <c r="BA123" s="277"/>
      <c r="BB123" s="277"/>
      <c r="BC123" s="277"/>
      <c r="BD123" s="277"/>
      <c r="BE123" s="277"/>
      <c r="BF123" s="277"/>
      <c r="BG123" s="277"/>
      <c r="BH123" s="277"/>
      <c r="BI123" s="277"/>
      <c r="BJ123" s="277"/>
      <c r="BK123" s="277"/>
      <c r="BL123" s="277"/>
      <c r="BM123" s="277"/>
      <c r="BN123" s="277"/>
      <c r="BO123" s="1065" t="s">
        <v>476</v>
      </c>
      <c r="BP123" s="1096"/>
      <c r="BQ123" s="1155">
        <v>21062594</v>
      </c>
      <c r="BR123" s="1156"/>
      <c r="BS123" s="1156"/>
      <c r="BT123" s="1156"/>
      <c r="BU123" s="1156"/>
      <c r="BV123" s="1156">
        <v>20477979</v>
      </c>
      <c r="BW123" s="1156"/>
      <c r="BX123" s="1156"/>
      <c r="BY123" s="1156"/>
      <c r="BZ123" s="1156"/>
      <c r="CA123" s="1156">
        <v>19993495</v>
      </c>
      <c r="CB123" s="1156"/>
      <c r="CC123" s="1156"/>
      <c r="CD123" s="1156"/>
      <c r="CE123" s="1156"/>
      <c r="CF123" s="1089"/>
      <c r="CG123" s="1090"/>
      <c r="CH123" s="1090"/>
      <c r="CI123" s="1090"/>
      <c r="CJ123" s="1091"/>
      <c r="CK123" s="1100"/>
      <c r="CL123" s="1101"/>
      <c r="CM123" s="1101"/>
      <c r="CN123" s="1101"/>
      <c r="CO123" s="1102"/>
      <c r="CP123" s="1110" t="s">
        <v>477</v>
      </c>
      <c r="CQ123" s="1111"/>
      <c r="CR123" s="1111"/>
      <c r="CS123" s="1111"/>
      <c r="CT123" s="1111"/>
      <c r="CU123" s="1111"/>
      <c r="CV123" s="1111"/>
      <c r="CW123" s="1111"/>
      <c r="CX123" s="1111"/>
      <c r="CY123" s="1111"/>
      <c r="CZ123" s="1111"/>
      <c r="DA123" s="1111"/>
      <c r="DB123" s="1111"/>
      <c r="DC123" s="1111"/>
      <c r="DD123" s="1111"/>
      <c r="DE123" s="1111"/>
      <c r="DF123" s="1112"/>
      <c r="DG123" s="1048">
        <v>341844</v>
      </c>
      <c r="DH123" s="1049"/>
      <c r="DI123" s="1049"/>
      <c r="DJ123" s="1049"/>
      <c r="DK123" s="1050"/>
      <c r="DL123" s="1051">
        <v>304358</v>
      </c>
      <c r="DM123" s="1049"/>
      <c r="DN123" s="1049"/>
      <c r="DO123" s="1049"/>
      <c r="DP123" s="1050"/>
      <c r="DQ123" s="1051">
        <v>267349</v>
      </c>
      <c r="DR123" s="1049"/>
      <c r="DS123" s="1049"/>
      <c r="DT123" s="1049"/>
      <c r="DU123" s="1050"/>
      <c r="DV123" s="1052">
        <v>3.1</v>
      </c>
      <c r="DW123" s="1053"/>
      <c r="DX123" s="1053"/>
      <c r="DY123" s="1053"/>
      <c r="DZ123" s="1054"/>
    </row>
    <row r="124" spans="1:130" s="246" customFormat="1" ht="26.25" customHeight="1" thickBot="1">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178</v>
      </c>
      <c r="AB124" s="1049"/>
      <c r="AC124" s="1049"/>
      <c r="AD124" s="1049"/>
      <c r="AE124" s="1050"/>
      <c r="AF124" s="1051" t="s">
        <v>392</v>
      </c>
      <c r="AG124" s="1049"/>
      <c r="AH124" s="1049"/>
      <c r="AI124" s="1049"/>
      <c r="AJ124" s="1050"/>
      <c r="AK124" s="1051" t="s">
        <v>392</v>
      </c>
      <c r="AL124" s="1049"/>
      <c r="AM124" s="1049"/>
      <c r="AN124" s="1049"/>
      <c r="AO124" s="1050"/>
      <c r="AP124" s="1052" t="s">
        <v>392</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117</v>
      </c>
      <c r="BR124" s="1118"/>
      <c r="BS124" s="1118"/>
      <c r="BT124" s="1118"/>
      <c r="BU124" s="1118"/>
      <c r="BV124" s="1118">
        <v>105.7</v>
      </c>
      <c r="BW124" s="1118"/>
      <c r="BX124" s="1118"/>
      <c r="BY124" s="1118"/>
      <c r="BZ124" s="1118"/>
      <c r="CA124" s="1118">
        <v>90.5</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v>533875</v>
      </c>
      <c r="DH124" s="1074"/>
      <c r="DI124" s="1074"/>
      <c r="DJ124" s="1074"/>
      <c r="DK124" s="1075"/>
      <c r="DL124" s="1073">
        <v>382310</v>
      </c>
      <c r="DM124" s="1074"/>
      <c r="DN124" s="1074"/>
      <c r="DO124" s="1074"/>
      <c r="DP124" s="1075"/>
      <c r="DQ124" s="1073">
        <v>264429</v>
      </c>
      <c r="DR124" s="1074"/>
      <c r="DS124" s="1074"/>
      <c r="DT124" s="1074"/>
      <c r="DU124" s="1075"/>
      <c r="DV124" s="1076">
        <v>3.1</v>
      </c>
      <c r="DW124" s="1077"/>
      <c r="DX124" s="1077"/>
      <c r="DY124" s="1077"/>
      <c r="DZ124" s="1078"/>
    </row>
    <row r="125" spans="1:130" s="246" customFormat="1" ht="26.25" customHeight="1">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392</v>
      </c>
      <c r="AB125" s="1049"/>
      <c r="AC125" s="1049"/>
      <c r="AD125" s="1049"/>
      <c r="AE125" s="1050"/>
      <c r="AF125" s="1051" t="s">
        <v>392</v>
      </c>
      <c r="AG125" s="1049"/>
      <c r="AH125" s="1049"/>
      <c r="AI125" s="1049"/>
      <c r="AJ125" s="1050"/>
      <c r="AK125" s="1051" t="s">
        <v>392</v>
      </c>
      <c r="AL125" s="1049"/>
      <c r="AM125" s="1049"/>
      <c r="AN125" s="1049"/>
      <c r="AO125" s="1050"/>
      <c r="AP125" s="1052" t="s">
        <v>392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480</v>
      </c>
      <c r="CL125" s="1098"/>
      <c r="CM125" s="1098"/>
      <c r="CN125" s="1098"/>
      <c r="CO125" s="1099"/>
      <c r="CP125" s="1030" t="s">
        <v>481</v>
      </c>
      <c r="CQ125" s="979"/>
      <c r="CR125" s="979"/>
      <c r="CS125" s="979"/>
      <c r="CT125" s="979"/>
      <c r="CU125" s="979"/>
      <c r="CV125" s="979"/>
      <c r="CW125" s="979"/>
      <c r="CX125" s="979"/>
      <c r="CY125" s="979"/>
      <c r="CZ125" s="979"/>
      <c r="DA125" s="979"/>
      <c r="DB125" s="979"/>
      <c r="DC125" s="979"/>
      <c r="DD125" s="979"/>
      <c r="DE125" s="979"/>
      <c r="DF125" s="980"/>
      <c r="DG125" s="1016" t="s">
        <v>392</v>
      </c>
      <c r="DH125" s="1017"/>
      <c r="DI125" s="1017"/>
      <c r="DJ125" s="1017"/>
      <c r="DK125" s="1017"/>
      <c r="DL125" s="1017" t="s">
        <v>392</v>
      </c>
      <c r="DM125" s="1017"/>
      <c r="DN125" s="1017"/>
      <c r="DO125" s="1017"/>
      <c r="DP125" s="1017"/>
      <c r="DQ125" s="1017" t="s">
        <v>392</v>
      </c>
      <c r="DR125" s="1017"/>
      <c r="DS125" s="1017"/>
      <c r="DT125" s="1017"/>
      <c r="DU125" s="1017"/>
      <c r="DV125" s="1018" t="s">
        <v>392</v>
      </c>
      <c r="DW125" s="1018"/>
      <c r="DX125" s="1018"/>
      <c r="DY125" s="1018"/>
      <c r="DZ125" s="1019"/>
    </row>
    <row r="126" spans="1:130" s="246" customFormat="1" ht="26.25" customHeight="1" thickBot="1">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35465</v>
      </c>
      <c r="AB126" s="1049"/>
      <c r="AC126" s="1049"/>
      <c r="AD126" s="1049"/>
      <c r="AE126" s="1050"/>
      <c r="AF126" s="1051">
        <v>35157</v>
      </c>
      <c r="AG126" s="1049"/>
      <c r="AH126" s="1049"/>
      <c r="AI126" s="1049"/>
      <c r="AJ126" s="1050"/>
      <c r="AK126" s="1051">
        <v>38153</v>
      </c>
      <c r="AL126" s="1049"/>
      <c r="AM126" s="1049"/>
      <c r="AN126" s="1049"/>
      <c r="AO126" s="1050"/>
      <c r="AP126" s="1052">
        <v>0.4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482</v>
      </c>
      <c r="CQ126" s="1040"/>
      <c r="CR126" s="1040"/>
      <c r="CS126" s="1040"/>
      <c r="CT126" s="1040"/>
      <c r="CU126" s="1040"/>
      <c r="CV126" s="1040"/>
      <c r="CW126" s="1040"/>
      <c r="CX126" s="1040"/>
      <c r="CY126" s="1040"/>
      <c r="CZ126" s="1040"/>
      <c r="DA126" s="1040"/>
      <c r="DB126" s="1040"/>
      <c r="DC126" s="1040"/>
      <c r="DD126" s="1040"/>
      <c r="DE126" s="1040"/>
      <c r="DF126" s="1041"/>
      <c r="DG126" s="1009" t="s">
        <v>392</v>
      </c>
      <c r="DH126" s="1010"/>
      <c r="DI126" s="1010"/>
      <c r="DJ126" s="1010"/>
      <c r="DK126" s="1010"/>
      <c r="DL126" s="1010" t="s">
        <v>392</v>
      </c>
      <c r="DM126" s="1010"/>
      <c r="DN126" s="1010"/>
      <c r="DO126" s="1010"/>
      <c r="DP126" s="1010"/>
      <c r="DQ126" s="1010" t="s">
        <v>392</v>
      </c>
      <c r="DR126" s="1010"/>
      <c r="DS126" s="1010"/>
      <c r="DT126" s="1010"/>
      <c r="DU126" s="1010"/>
      <c r="DV126" s="1011" t="s">
        <v>392</v>
      </c>
      <c r="DW126" s="1011"/>
      <c r="DX126" s="1011"/>
      <c r="DY126" s="1011"/>
      <c r="DZ126" s="1012"/>
    </row>
    <row r="127" spans="1:130" s="246" customFormat="1" ht="26.25" customHeight="1">
      <c r="A127" s="1150"/>
      <c r="B127" s="1038"/>
      <c r="C127" s="1092" t="s">
        <v>483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730</v>
      </c>
      <c r="AB127" s="1049"/>
      <c r="AC127" s="1049"/>
      <c r="AD127" s="1049"/>
      <c r="AE127" s="1050"/>
      <c r="AF127" s="1051">
        <v>553</v>
      </c>
      <c r="AG127" s="1049"/>
      <c r="AH127" s="1049"/>
      <c r="AI127" s="1049"/>
      <c r="AJ127" s="1050"/>
      <c r="AK127" s="1051">
        <v>383</v>
      </c>
      <c r="AL127" s="1049"/>
      <c r="AM127" s="1049"/>
      <c r="AN127" s="1049"/>
      <c r="AO127" s="1050"/>
      <c r="AP127" s="1052">
        <v>0</v>
      </c>
      <c r="AQ127" s="1053"/>
      <c r="AR127" s="1053"/>
      <c r="AS127" s="1053"/>
      <c r="AT127" s="1054"/>
      <c r="AU127" s="282"/>
      <c r="AV127" s="282"/>
      <c r="AW127" s="282"/>
      <c r="AX127" s="1122" t="s">
        <v>484</v>
      </c>
      <c r="AY127" s="1123"/>
      <c r="AZ127" s="1123"/>
      <c r="BA127" s="1123"/>
      <c r="BB127" s="1123"/>
      <c r="BC127" s="1123"/>
      <c r="BD127" s="1123"/>
      <c r="BE127" s="1124"/>
      <c r="BF127" s="1125" t="s">
        <v>485</v>
      </c>
      <c r="BG127" s="1123"/>
      <c r="BH127" s="1123"/>
      <c r="BI127" s="1123"/>
      <c r="BJ127" s="1123"/>
      <c r="BK127" s="1123"/>
      <c r="BL127" s="1124"/>
      <c r="BM127" s="1125" t="s">
        <v>486</v>
      </c>
      <c r="BN127" s="1123"/>
      <c r="BO127" s="1123"/>
      <c r="BP127" s="1123"/>
      <c r="BQ127" s="1123"/>
      <c r="BR127" s="1123"/>
      <c r="BS127" s="1124"/>
      <c r="BT127" s="1125" t="s">
        <v>487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488</v>
      </c>
      <c r="CQ127" s="1040"/>
      <c r="CR127" s="1040"/>
      <c r="CS127" s="1040"/>
      <c r="CT127" s="1040"/>
      <c r="CU127" s="1040"/>
      <c r="CV127" s="1040"/>
      <c r="CW127" s="1040"/>
      <c r="CX127" s="1040"/>
      <c r="CY127" s="1040"/>
      <c r="CZ127" s="1040"/>
      <c r="DA127" s="1040"/>
      <c r="DB127" s="1040"/>
      <c r="DC127" s="1040"/>
      <c r="DD127" s="1040"/>
      <c r="DE127" s="1040"/>
      <c r="DF127" s="1041"/>
      <c r="DG127" s="1009" t="s">
        <v>392</v>
      </c>
      <c r="DH127" s="1010"/>
      <c r="DI127" s="1010"/>
      <c r="DJ127" s="1010"/>
      <c r="DK127" s="1010"/>
      <c r="DL127" s="1010" t="s">
        <v>392</v>
      </c>
      <c r="DM127" s="1010"/>
      <c r="DN127" s="1010"/>
      <c r="DO127" s="1010"/>
      <c r="DP127" s="1010"/>
      <c r="DQ127" s="1010" t="s">
        <v>392</v>
      </c>
      <c r="DR127" s="1010"/>
      <c r="DS127" s="1010"/>
      <c r="DT127" s="1010"/>
      <c r="DU127" s="1010"/>
      <c r="DV127" s="1011" t="s">
        <v>392</v>
      </c>
      <c r="DW127" s="1011"/>
      <c r="DX127" s="1011"/>
      <c r="DY127" s="1011"/>
      <c r="DZ127" s="1012"/>
    </row>
    <row r="128" spans="1:130" s="246" customFormat="1" ht="26.25" customHeight="1" thickBot="1">
      <c r="A128" s="1133" t="s">
        <v>489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490</v>
      </c>
      <c r="X128" s="1135"/>
      <c r="Y128" s="1135"/>
      <c r="Z128" s="1136"/>
      <c r="AA128" s="1137">
        <v>68307</v>
      </c>
      <c r="AB128" s="1138"/>
      <c r="AC128" s="1138"/>
      <c r="AD128" s="1138"/>
      <c r="AE128" s="1139"/>
      <c r="AF128" s="1140">
        <v>68089</v>
      </c>
      <c r="AG128" s="1138"/>
      <c r="AH128" s="1138"/>
      <c r="AI128" s="1138"/>
      <c r="AJ128" s="1139"/>
      <c r="AK128" s="1140">
        <v>67629</v>
      </c>
      <c r="AL128" s="1138"/>
      <c r="AM128" s="1138"/>
      <c r="AN128" s="1138"/>
      <c r="AO128" s="1139"/>
      <c r="AP128" s="1141"/>
      <c r="AQ128" s="1142"/>
      <c r="AR128" s="1142"/>
      <c r="AS128" s="1142"/>
      <c r="AT128" s="1143"/>
      <c r="AU128" s="282"/>
      <c r="AV128" s="282"/>
      <c r="AW128" s="282"/>
      <c r="AX128" s="978" t="s">
        <v>491</v>
      </c>
      <c r="AY128" s="979"/>
      <c r="AZ128" s="979"/>
      <c r="BA128" s="979"/>
      <c r="BB128" s="979"/>
      <c r="BC128" s="979"/>
      <c r="BD128" s="979"/>
      <c r="BE128" s="980"/>
      <c r="BF128" s="1144" t="s">
        <v>178</v>
      </c>
      <c r="BG128" s="1145"/>
      <c r="BH128" s="1145"/>
      <c r="BI128" s="1145"/>
      <c r="BJ128" s="1145"/>
      <c r="BK128" s="1145"/>
      <c r="BL128" s="1146"/>
      <c r="BM128" s="1144">
        <v>13.28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492</v>
      </c>
      <c r="CQ128" s="1127"/>
      <c r="CR128" s="1127"/>
      <c r="CS128" s="1127"/>
      <c r="CT128" s="1127"/>
      <c r="CU128" s="1127"/>
      <c r="CV128" s="1127"/>
      <c r="CW128" s="1127"/>
      <c r="CX128" s="1127"/>
      <c r="CY128" s="1127"/>
      <c r="CZ128" s="1127"/>
      <c r="DA128" s="1127"/>
      <c r="DB128" s="1127"/>
      <c r="DC128" s="1127"/>
      <c r="DD128" s="1127"/>
      <c r="DE128" s="1127"/>
      <c r="DF128" s="1128"/>
      <c r="DG128" s="1129" t="s">
        <v>178</v>
      </c>
      <c r="DH128" s="1130"/>
      <c r="DI128" s="1130"/>
      <c r="DJ128" s="1130"/>
      <c r="DK128" s="1130"/>
      <c r="DL128" s="1130" t="s">
        <v>178</v>
      </c>
      <c r="DM128" s="1130"/>
      <c r="DN128" s="1130"/>
      <c r="DO128" s="1130"/>
      <c r="DP128" s="1130"/>
      <c r="DQ128" s="1130" t="s">
        <v>178</v>
      </c>
      <c r="DR128" s="1130"/>
      <c r="DS128" s="1130"/>
      <c r="DT128" s="1130"/>
      <c r="DU128" s="1130"/>
      <c r="DV128" s="1131" t="s">
        <v>178</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493</v>
      </c>
      <c r="X129" s="1164"/>
      <c r="Y129" s="1164"/>
      <c r="Z129" s="1165"/>
      <c r="AA129" s="1048">
        <v>10558505</v>
      </c>
      <c r="AB129" s="1049"/>
      <c r="AC129" s="1049"/>
      <c r="AD129" s="1049"/>
      <c r="AE129" s="1050"/>
      <c r="AF129" s="1051">
        <v>10412754</v>
      </c>
      <c r="AG129" s="1049"/>
      <c r="AH129" s="1049"/>
      <c r="AI129" s="1049"/>
      <c r="AJ129" s="1050"/>
      <c r="AK129" s="1051">
        <v>10312302</v>
      </c>
      <c r="AL129" s="1049"/>
      <c r="AM129" s="1049"/>
      <c r="AN129" s="1049"/>
      <c r="AO129" s="1050"/>
      <c r="AP129" s="1166"/>
      <c r="AQ129" s="1167"/>
      <c r="AR129" s="1167"/>
      <c r="AS129" s="1167"/>
      <c r="AT129" s="1168"/>
      <c r="AU129" s="284"/>
      <c r="AV129" s="284"/>
      <c r="AW129" s="284"/>
      <c r="AX129" s="1157" t="s">
        <v>494</v>
      </c>
      <c r="AY129" s="1040"/>
      <c r="AZ129" s="1040"/>
      <c r="BA129" s="1040"/>
      <c r="BB129" s="1040"/>
      <c r="BC129" s="1040"/>
      <c r="BD129" s="1040"/>
      <c r="BE129" s="1041"/>
      <c r="BF129" s="1158" t="s">
        <v>178</v>
      </c>
      <c r="BG129" s="1159"/>
      <c r="BH129" s="1159"/>
      <c r="BI129" s="1159"/>
      <c r="BJ129" s="1159"/>
      <c r="BK129" s="1159"/>
      <c r="BL129" s="1160"/>
      <c r="BM129" s="1158">
        <v>18.28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1719955</v>
      </c>
      <c r="AB130" s="1049"/>
      <c r="AC130" s="1049"/>
      <c r="AD130" s="1049"/>
      <c r="AE130" s="1050"/>
      <c r="AF130" s="1051">
        <v>1760931</v>
      </c>
      <c r="AG130" s="1049"/>
      <c r="AH130" s="1049"/>
      <c r="AI130" s="1049"/>
      <c r="AJ130" s="1050"/>
      <c r="AK130" s="1051">
        <v>1760599</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10.199999999999999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8838550</v>
      </c>
      <c r="AB131" s="1074"/>
      <c r="AC131" s="1074"/>
      <c r="AD131" s="1074"/>
      <c r="AE131" s="1075"/>
      <c r="AF131" s="1073">
        <v>8651823</v>
      </c>
      <c r="AG131" s="1074"/>
      <c r="AH131" s="1074"/>
      <c r="AI131" s="1074"/>
      <c r="AJ131" s="1075"/>
      <c r="AK131" s="1073">
        <v>8551703</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v>90.5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10.377448790000001</v>
      </c>
      <c r="AB132" s="1190"/>
      <c r="AC132" s="1190"/>
      <c r="AD132" s="1190"/>
      <c r="AE132" s="1191"/>
      <c r="AF132" s="1192">
        <v>10.570257850000001</v>
      </c>
      <c r="AG132" s="1190"/>
      <c r="AH132" s="1190"/>
      <c r="AI132" s="1190"/>
      <c r="AJ132" s="1191"/>
      <c r="AK132" s="1192">
        <v>9.794914533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11.2</v>
      </c>
      <c r="AB133" s="1173"/>
      <c r="AC133" s="1173"/>
      <c r="AD133" s="1173"/>
      <c r="AE133" s="1174"/>
      <c r="AF133" s="1172">
        <v>10.7</v>
      </c>
      <c r="AG133" s="1173"/>
      <c r="AH133" s="1173"/>
      <c r="AI133" s="1173"/>
      <c r="AJ133" s="1174"/>
      <c r="AK133" s="1172">
        <v>10.199999999999999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JnbWW1c4jvtjSwweeRulKE5/JWC3OY27m3tYlkN0OjZLE+tADnThDetkJVQf/xXzjUmSqKWXW/tWUgPJ1TOGgg==" saltValue="VTzLn1FgT3bo82jUvnvv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9qNVQcgh+zM8yQFxk0Pf0BJP4e604Nk8s2IkTEksGxOpZgHDpHoPMpKVqK/GsM+MR10NHL3VCbMeQMg/9Rr3Wg==" saltValue="9ECRz045di19rXDNi57G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Juhm5JVpYrzXRJzAAw5Eojp0AAEnVsMwVWA5Ik678vzucWPBEFHO2uWvpgCbEdtXE0XPf29HIWxF4F52EI9zg==" saltValue="Aa6TUCzZtRYs/ckRQwrT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2609605</v>
      </c>
      <c r="AP9" s="312">
        <v>94462</v>
      </c>
      <c r="AQ9" s="313">
        <v>90414</v>
      </c>
      <c r="AR9" s="314">
        <v>4.5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77647</v>
      </c>
      <c r="AP10" s="315">
        <v>2811</v>
      </c>
      <c r="AQ10" s="316">
        <v>7325</v>
      </c>
      <c r="AR10" s="317">
        <v>-61.6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641374</v>
      </c>
      <c r="AP11" s="315">
        <v>23216</v>
      </c>
      <c r="AQ11" s="316">
        <v>9426</v>
      </c>
      <c r="AR11" s="317">
        <v>146.30000000000001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v>91986</v>
      </c>
      <c r="AP12" s="315">
        <v>3330</v>
      </c>
      <c r="AQ12" s="316">
        <v>1167</v>
      </c>
      <c r="AR12" s="317">
        <v>185.3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515</v>
      </c>
      <c r="AL13" s="1213"/>
      <c r="AM13" s="1213"/>
      <c r="AN13" s="1214"/>
      <c r="AO13" s="315" t="s">
        <v>516</v>
      </c>
      <c r="AP13" s="315" t="s">
        <v>516</v>
      </c>
      <c r="AQ13" s="316">
        <v>3</v>
      </c>
      <c r="AR13" s="317" t="s">
        <v>516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v>144241</v>
      </c>
      <c r="AP14" s="315">
        <v>5221</v>
      </c>
      <c r="AQ14" s="316">
        <v>4078</v>
      </c>
      <c r="AR14" s="317">
        <v>28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v>21600</v>
      </c>
      <c r="AP15" s="315">
        <v>782</v>
      </c>
      <c r="AQ15" s="316">
        <v>2195</v>
      </c>
      <c r="AR15" s="317">
        <v>-64.400000000000006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-496368</v>
      </c>
      <c r="AP16" s="315">
        <v>-17967</v>
      </c>
      <c r="AQ16" s="316">
        <v>-8893</v>
      </c>
      <c r="AR16" s="317">
        <v>102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190</v>
      </c>
      <c r="AL17" s="1216"/>
      <c r="AM17" s="1216"/>
      <c r="AN17" s="1217"/>
      <c r="AO17" s="315">
        <v>3090085</v>
      </c>
      <c r="AP17" s="315">
        <v>111854</v>
      </c>
      <c r="AQ17" s="316">
        <v>105714</v>
      </c>
      <c r="AR17" s="317">
        <v>5.8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9.16</v>
      </c>
      <c r="AP21" s="328">
        <v>10.07</v>
      </c>
      <c r="AQ21" s="329">
        <v>-0.91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95.8</v>
      </c>
      <c r="AP22" s="333">
        <v>97.6</v>
      </c>
      <c r="AQ22" s="334">
        <v>-1.8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1682860</v>
      </c>
      <c r="AP32" s="342">
        <v>60916</v>
      </c>
      <c r="AQ32" s="343">
        <v>67110</v>
      </c>
      <c r="AR32" s="344">
        <v>-9.1999999999999993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516</v>
      </c>
      <c r="AP33" s="342" t="s">
        <v>516</v>
      </c>
      <c r="AQ33" s="343" t="s">
        <v>516</v>
      </c>
      <c r="AR33" s="344" t="s">
        <v>516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t="s">
        <v>516</v>
      </c>
      <c r="AP34" s="342" t="s">
        <v>516</v>
      </c>
      <c r="AQ34" s="343">
        <v>6</v>
      </c>
      <c r="AR34" s="344" t="s">
        <v>516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v>761297</v>
      </c>
      <c r="AP35" s="342">
        <v>27557</v>
      </c>
      <c r="AQ35" s="343">
        <v>17795</v>
      </c>
      <c r="AR35" s="344">
        <v>54.9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v>183167</v>
      </c>
      <c r="AP36" s="342">
        <v>6630</v>
      </c>
      <c r="AQ36" s="343">
        <v>2500</v>
      </c>
      <c r="AR36" s="344">
        <v>165.2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v>38536</v>
      </c>
      <c r="AP37" s="342">
        <v>1395</v>
      </c>
      <c r="AQ37" s="343">
        <v>1001</v>
      </c>
      <c r="AR37" s="344">
        <v>39.4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t="s">
        <v>516</v>
      </c>
      <c r="AP38" s="345" t="s">
        <v>516</v>
      </c>
      <c r="AQ38" s="346">
        <v>4</v>
      </c>
      <c r="AR38" s="334" t="s">
        <v>516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v>-67629</v>
      </c>
      <c r="AP39" s="342">
        <v>-2448</v>
      </c>
      <c r="AQ39" s="343">
        <v>-3748</v>
      </c>
      <c r="AR39" s="344">
        <v>-34.700000000000003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-1760599</v>
      </c>
      <c r="AP40" s="342">
        <v>-63730</v>
      </c>
      <c r="AQ40" s="343">
        <v>-58908</v>
      </c>
      <c r="AR40" s="344">
        <v>8.1999999999999993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837632</v>
      </c>
      <c r="AP41" s="342">
        <v>30320</v>
      </c>
      <c r="AQ41" s="343">
        <v>25761</v>
      </c>
      <c r="AR41" s="344">
        <v>17.7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1896005</v>
      </c>
      <c r="AN51" s="364">
        <v>62701</v>
      </c>
      <c r="AO51" s="365">
        <v>-9</v>
      </c>
      <c r="AP51" s="366">
        <v>106614</v>
      </c>
      <c r="AQ51" s="367">
        <v>17.2</v>
      </c>
      <c r="AR51" s="368">
        <v>-26.2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1066537</v>
      </c>
      <c r="AN52" s="372">
        <v>35270</v>
      </c>
      <c r="AO52" s="373">
        <v>0.2</v>
      </c>
      <c r="AP52" s="374">
        <v>45545</v>
      </c>
      <c r="AQ52" s="375">
        <v>20.7</v>
      </c>
      <c r="AR52" s="376">
        <v>-20.5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2441774</v>
      </c>
      <c r="AN53" s="364">
        <v>82298</v>
      </c>
      <c r="AO53" s="365">
        <v>31.3</v>
      </c>
      <c r="AP53" s="366">
        <v>85459</v>
      </c>
      <c r="AQ53" s="367">
        <v>-19.8</v>
      </c>
      <c r="AR53" s="368">
        <v>51.1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1043781</v>
      </c>
      <c r="AN54" s="372">
        <v>35180</v>
      </c>
      <c r="AO54" s="373">
        <v>-0.3</v>
      </c>
      <c r="AP54" s="374">
        <v>44378</v>
      </c>
      <c r="AQ54" s="375">
        <v>-2.6</v>
      </c>
      <c r="AR54" s="376">
        <v>2.2999999999999998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1795261</v>
      </c>
      <c r="AN55" s="364">
        <v>61808</v>
      </c>
      <c r="AO55" s="365">
        <v>-24.9</v>
      </c>
      <c r="AP55" s="366">
        <v>83280</v>
      </c>
      <c r="AQ55" s="367">
        <v>-2.5</v>
      </c>
      <c r="AR55" s="368">
        <v>-22.4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714341</v>
      </c>
      <c r="AN56" s="372">
        <v>24593</v>
      </c>
      <c r="AO56" s="373">
        <v>-30.1</v>
      </c>
      <c r="AP56" s="374">
        <v>43123</v>
      </c>
      <c r="AQ56" s="375">
        <v>-2.8</v>
      </c>
      <c r="AR56" s="376">
        <v>-27.3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2242233</v>
      </c>
      <c r="AN57" s="364">
        <v>78932</v>
      </c>
      <c r="AO57" s="365">
        <v>27.7</v>
      </c>
      <c r="AP57" s="366">
        <v>88968</v>
      </c>
      <c r="AQ57" s="367">
        <v>6.8</v>
      </c>
      <c r="AR57" s="368">
        <v>20.9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791255</v>
      </c>
      <c r="AN58" s="372">
        <v>27854</v>
      </c>
      <c r="AO58" s="373">
        <v>13.3</v>
      </c>
      <c r="AP58" s="374">
        <v>45482</v>
      </c>
      <c r="AQ58" s="375">
        <v>5.5</v>
      </c>
      <c r="AR58" s="376">
        <v>7.8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1428981</v>
      </c>
      <c r="AN59" s="364">
        <v>51726</v>
      </c>
      <c r="AO59" s="365">
        <v>-34.5</v>
      </c>
      <c r="AP59" s="366">
        <v>85173</v>
      </c>
      <c r="AQ59" s="367">
        <v>-4.3</v>
      </c>
      <c r="AR59" s="368">
        <v>-30.2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568867</v>
      </c>
      <c r="AN60" s="372">
        <v>20592</v>
      </c>
      <c r="AO60" s="373">
        <v>-26.1</v>
      </c>
      <c r="AP60" s="374">
        <v>43913</v>
      </c>
      <c r="AQ60" s="375">
        <v>-3.4</v>
      </c>
      <c r="AR60" s="376">
        <v>-22.7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1960851</v>
      </c>
      <c r="AN61" s="379">
        <v>67493</v>
      </c>
      <c r="AO61" s="380">
        <v>-1.9</v>
      </c>
      <c r="AP61" s="381">
        <v>89899</v>
      </c>
      <c r="AQ61" s="382">
        <v>-0.5</v>
      </c>
      <c r="AR61" s="368">
        <v>-1.4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836956</v>
      </c>
      <c r="AN62" s="372">
        <v>28698</v>
      </c>
      <c r="AO62" s="373">
        <v>-8.6</v>
      </c>
      <c r="AP62" s="374">
        <v>44488</v>
      </c>
      <c r="AQ62" s="375">
        <v>3.5</v>
      </c>
      <c r="AR62" s="376">
        <v>-12.1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CopMIMdXx385i+U/gdBDRf9vREDXcEnV+4DN+/C2t6apZU7JGY3D9d42e6la3px5NdD45tdTto+GrtV9/NKBtw==" saltValue="DGIdXRTgqNSccmcW1UUA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1vFki58eU9DhXJS9vUxMqUmQyHvq259ZKA1+YC+nqNBuhIm4JWkBarjL0dRA4ssSQtgQ5yHgl2HVgFQv6/TzA==" saltValue="w7wcsGCv71zcwSyzAuWj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T0oIeheNb4Grzz/Tv7d5BgwYfG6KrtYm+JGtfyusYtXZCzTpsTbjxu+jqbRoDSkbD1JRwQuA+SC4Qi+O3IVUw==" saltValue="qru1yw7zKVZsyWvlw3NY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32" t="s">
        <v>3</v>
      </c>
      <c r="D47" s="1232"/>
      <c r="E47" s="1233"/>
      <c r="F47" s="11">
        <v>11.81</v>
      </c>
      <c r="G47" s="12">
        <v>9.3699999999999992</v>
      </c>
      <c r="H47" s="12">
        <v>8.3800000000000008</v>
      </c>
      <c r="I47" s="12">
        <v>8.06</v>
      </c>
      <c r="J47" s="13">
        <v>9.64</v>
      </c>
    </row>
    <row r="48" spans="2:10" ht="57.75" customHeight="1">
      <c r="B48" s="14"/>
      <c r="C48" s="1234" t="s">
        <v>4</v>
      </c>
      <c r="D48" s="1234"/>
      <c r="E48" s="1235"/>
      <c r="F48" s="15">
        <v>3.01</v>
      </c>
      <c r="G48" s="16">
        <v>3.22</v>
      </c>
      <c r="H48" s="16">
        <v>2.59</v>
      </c>
      <c r="I48" s="16">
        <v>2.58</v>
      </c>
      <c r="J48" s="17">
        <v>3.28</v>
      </c>
    </row>
    <row r="49" spans="2:10" ht="57.75" customHeight="1" thickBot="1">
      <c r="B49" s="18"/>
      <c r="C49" s="1236" t="s">
        <v>5</v>
      </c>
      <c r="D49" s="1236"/>
      <c r="E49" s="1237"/>
      <c r="F49" s="19" t="s">
        <v>562</v>
      </c>
      <c r="G49" s="20" t="s">
        <v>563</v>
      </c>
      <c r="H49" s="20" t="s">
        <v>564</v>
      </c>
      <c r="I49" s="20" t="s">
        <v>565</v>
      </c>
      <c r="J49" s="21">
        <v>0.74</v>
      </c>
    </row>
    <row r="50" spans="2:10" ht="13.5" customHeight="1"/>
    <row r="51" spans="2:10" ht="13.5" hidden="1" customHeight="1"/>
    <row r="52" spans="2:10" ht="13.5" hidden="1" customHeight="1"/>
    <row r="53" spans="2:10" ht="13.5" hidden="1" customHeight="1"/>
  </sheetData>
  <sheetProtection algorithmName="SHA-512" hashValue="v123kF4V3uiPpUXaCGJixNNkyzJwY8zSNZ6FFyRpk5xLKKE/O51OMeGGGAstaFH+H40c+sQSQQBE+xRjUvpKJA==" saltValue="FxLN2YAvvk4U9sBdJojV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2020-09-07T04:45:29Z</cp:lastPrinted>
  <dcterms:created xsi:type="dcterms:W3CDTF">2020-02-10T02:28:51Z</dcterms:created>
  <dcterms:modified xsi:type="dcterms:W3CDTF">2020-09-07T04:45:36Z</dcterms:modified>
  <cp:category/>
</cp:coreProperties>
</file>