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5" yWindow="-15" windowWidth="9600" windowHeight="1194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<sst xmlns="http://schemas.openxmlformats.org/spreadsheetml/2006/main" count="288" uniqueCount="110">
  <si>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</si>
  <si>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</si>
  <si>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</si>
  <si>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</si>
  <si>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</si>
  <si>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</si>
  <si>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</si>
  <si>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</si>
  <si>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</si>
  <si>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</si>
  <si>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</si>
  <si>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</si>
  <si>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</si>
  <si>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</si>
  <si>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</si>
  <si>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</si>
  <si>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</si>
  <si>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</si>
  <si>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</si>
  <si>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</si>
  <si>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</si>
  <si>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</si>
  <si>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</si>
  <si>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</si>
  <si>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</si>
  <si>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</si>
  <si>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</si>
  <si>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</si>
  <si>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</si>
  <si>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</si>
  <si>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</si>
  <si>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</si>
  <si>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</si>
  <si>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</si>
  <si>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</si>
  <si>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</si>
  <si>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</si>
  <si>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</si>
  <si>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</si>
  <si>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</si>
  <si>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</si>
  <si>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</si>
  <si>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</si>
  <si>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</si>
  <si>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</si>
  <si>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</si>
  <si>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</si>
  <si>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</si>
  <si>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</si>
  <si>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</si>
  <si>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</si>
  <si>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</si>
  <si>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</si>
  <si>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</si>
  <si>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</si>
  <si>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</si>
  <si>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</si>
  <si>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</si>
  <si>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</si>
  <si>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</si>
  <si>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</si>
  <si>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</si>
  <si>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</si>
  <si>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</si>
  <si>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</si>
  <si>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</si>
  <si>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</si>
  <si>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</si>
  <si>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</si>
  <si>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</si>
  <si>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</si>
  <si>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</si>
  <si>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</si>
  <si>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</si>
  <si>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</si>
  <si>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</si>
  <si>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</si>
  <si>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</si>
  <si>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</si>
  <si>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</si>
  <si>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</si>
  <si>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</si>
  <si>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</si>
  <si>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</si>
  <si>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</si>
  <si>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</si>
  <si>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</si>
  <si>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</si>
  <si>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</si>
  <si>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</si>
  <si>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</si>
  <si>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</si>
  <si>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</si>
  <si>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</si>
  <si>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</si>
  <si>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</si>
  <si>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</si>
  <si>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</si>
  <si>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</si>
  <si>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</si>
  <si>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</si>
  <si>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</si>
  <si>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</si>
  <si>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</si>
  <si>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</si>
  <si>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</si>
  <si>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</si>
  <si>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100%以上が単年度収支が黒字であることを示しております。本市は112.30%で100%以上でありますが、使用料収入以外の一般会計補助金が経常収益の約36%を占めているため、今後も個別訪問等により水洗化率の向上を図り、使用料収入の増加に努めます。
○流動比率について、100%以上であることが必要であるとされておりますが、本市は15.91%となっております。これは翌年度償還の企業債等が流動負債へ計上されているためであります。その企業債等を除いた比率は、602.15%となり100%を上回っております。
○企業債残高対事業規模比率について、類似団体
1,118.56%に対し、本市は677.35%となっております。今後は、事業費の減少等により企業債残高が減少していくことから、当比率についても減少していく見込みであります。
○水洗化率について、本市は78.19%と類似団体
83.80%に比べて下回っていることから、下水道未接続世帯を個別訪問し、使用料収入の増加並びに水洗化率の向上に努めます。</t>
    <phoneticPr fontId="4"/>
  </si>
  <si>
    <t>○有形固定資産減価償却率について、本市は4.92%と類似団体23.95%に比べて下回っておりますが、これは保有資産の減価償却がどの程度進んでいるかを示しているもので、本市の場合は老朽化は進んでいないと考えております。
○管渠改善率について、本市は耐用年数を経過した管渠はないので管渠改善率は0.0%となっております。</t>
    <phoneticPr fontId="4"/>
  </si>
  <si>
    <t>　本市の公共下水道事業は、類似団体と比較すると、経常収支比率では同程度であるが、水洗化率が低くなっております。
今後は、経営戦略に基づき経費削減と合わせて個別訪問等により水洗化率の向上を図り、使用料収入の増加に努めます。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</si>
</sst>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1824128"/>
        <c:axId val="464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0.11</c:v>
                </c:pt>
              </c:numCache>
            </c:numRef>
          </c:val>
          <c:smooth val="0"/>
        </c:ser>
        <c:dLbls>
          <c:showLegendKey val="0"/>
          <c:showVal val="0"/>
          <c:showCatName val="0"/>
          <c:showSerName val="0"/>
          <c:showPercent val="0"/>
          <c:showBubbleSize val="0"/>
        </c:dLbls>
        <c:marker val="1"/>
        <c:smooth val="0"/>
        <c:axId val="31824128"/>
        <c:axId val="46465408"/>
      </c:lineChart>
      <c:dateAx>
        <c:axId val="31824128"/>
        <c:scaling>
          <c:orientation val="minMax"/>
        </c:scaling>
        <c:delete val="1"/>
        <c:axPos val="b"/>
        <c:numFmt formatCode="ge" sourceLinked="1"/>
        <c:majorTickMark val="none"/>
        <c:minorTickMark val="none"/>
        <c:tickLblPos val="none"/>
        <c:crossAx val="46465408"/>
        <c:crosses val="autoZero"/>
        <c:auto val="1"/>
        <c:lblOffset val="100"/>
        <c:baseTimeUnit val="years"/>
      </c:dateAx>
      <c:valAx>
        <c:axId val="46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426048"/>
        <c:axId val="1614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54.44</c:v>
                </c:pt>
                <c:pt idx="4">
                  <c:v>54.67</c:v>
                </c:pt>
              </c:numCache>
            </c:numRef>
          </c:val>
          <c:smooth val="0"/>
        </c:ser>
        <c:dLbls>
          <c:showLegendKey val="0"/>
          <c:showVal val="0"/>
          <c:showCatName val="0"/>
          <c:showSerName val="0"/>
          <c:showPercent val="0"/>
          <c:showBubbleSize val="0"/>
        </c:dLbls>
        <c:marker val="1"/>
        <c:smooth val="0"/>
        <c:axId val="161426048"/>
        <c:axId val="161436416"/>
      </c:lineChart>
      <c:dateAx>
        <c:axId val="161426048"/>
        <c:scaling>
          <c:orientation val="minMax"/>
        </c:scaling>
        <c:delete val="1"/>
        <c:axPos val="b"/>
        <c:numFmt formatCode="ge" sourceLinked="1"/>
        <c:majorTickMark val="none"/>
        <c:minorTickMark val="none"/>
        <c:tickLblPos val="none"/>
        <c:crossAx val="161436416"/>
        <c:crosses val="autoZero"/>
        <c:auto val="1"/>
        <c:lblOffset val="100"/>
        <c:baseTimeUnit val="years"/>
      </c:dateAx>
      <c:valAx>
        <c:axId val="161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78.38</c:v>
                </c:pt>
                <c:pt idx="4">
                  <c:v>78.19</c:v>
                </c:pt>
              </c:numCache>
            </c:numRef>
          </c:val>
        </c:ser>
        <c:dLbls>
          <c:showLegendKey val="0"/>
          <c:showVal val="0"/>
          <c:showCatName val="0"/>
          <c:showSerName val="0"/>
          <c:showPercent val="0"/>
          <c:showBubbleSize val="0"/>
        </c:dLbls>
        <c:gapWidth val="150"/>
        <c:axId val="161462528"/>
        <c:axId val="1614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84.2</c:v>
                </c:pt>
                <c:pt idx="4">
                  <c:v>83.8</c:v>
                </c:pt>
              </c:numCache>
            </c:numRef>
          </c:val>
          <c:smooth val="0"/>
        </c:ser>
        <c:dLbls>
          <c:showLegendKey val="0"/>
          <c:showVal val="0"/>
          <c:showCatName val="0"/>
          <c:showSerName val="0"/>
          <c:showPercent val="0"/>
          <c:showBubbleSize val="0"/>
        </c:dLbls>
        <c:marker val="1"/>
        <c:smooth val="0"/>
        <c:axId val="161462528"/>
        <c:axId val="161468800"/>
      </c:lineChart>
      <c:dateAx>
        <c:axId val="161462528"/>
        <c:scaling>
          <c:orientation val="minMax"/>
        </c:scaling>
        <c:delete val="1"/>
        <c:axPos val="b"/>
        <c:numFmt formatCode="ge" sourceLinked="1"/>
        <c:majorTickMark val="none"/>
        <c:minorTickMark val="none"/>
        <c:tickLblPos val="none"/>
        <c:crossAx val="161468800"/>
        <c:crosses val="autoZero"/>
        <c:auto val="1"/>
        <c:lblOffset val="100"/>
        <c:baseTimeUnit val="years"/>
      </c:dateAx>
      <c:valAx>
        <c:axId val="161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100.18</c:v>
                </c:pt>
                <c:pt idx="4">
                  <c:v>112.3</c:v>
                </c:pt>
              </c:numCache>
            </c:numRef>
          </c:val>
        </c:ser>
        <c:dLbls>
          <c:showLegendKey val="0"/>
          <c:showVal val="0"/>
          <c:showCatName val="0"/>
          <c:showSerName val="0"/>
          <c:showPercent val="0"/>
          <c:showBubbleSize val="0"/>
        </c:dLbls>
        <c:gapWidth val="150"/>
        <c:axId val="46491520"/>
        <c:axId val="465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108.56</c:v>
                </c:pt>
                <c:pt idx="4">
                  <c:v>109.12</c:v>
                </c:pt>
              </c:numCache>
            </c:numRef>
          </c:val>
          <c:smooth val="0"/>
        </c:ser>
        <c:dLbls>
          <c:showLegendKey val="0"/>
          <c:showVal val="0"/>
          <c:showCatName val="0"/>
          <c:showSerName val="0"/>
          <c:showPercent val="0"/>
          <c:showBubbleSize val="0"/>
        </c:dLbls>
        <c:marker val="1"/>
        <c:smooth val="0"/>
        <c:axId val="46491520"/>
        <c:axId val="46505984"/>
      </c:lineChart>
      <c:dateAx>
        <c:axId val="46491520"/>
        <c:scaling>
          <c:orientation val="minMax"/>
        </c:scaling>
        <c:delete val="1"/>
        <c:axPos val="b"/>
        <c:numFmt formatCode="ge" sourceLinked="1"/>
        <c:majorTickMark val="none"/>
        <c:minorTickMark val="none"/>
        <c:tickLblPos val="none"/>
        <c:crossAx val="46505984"/>
        <c:crosses val="autoZero"/>
        <c:auto val="1"/>
        <c:lblOffset val="100"/>
        <c:baseTimeUnit val="years"/>
      </c:dateAx>
      <c:valAx>
        <c:axId val="465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2.52</c:v>
                </c:pt>
                <c:pt idx="4">
                  <c:v>4.92</c:v>
                </c:pt>
              </c:numCache>
            </c:numRef>
          </c:val>
        </c:ser>
        <c:dLbls>
          <c:showLegendKey val="0"/>
          <c:showVal val="0"/>
          <c:showCatName val="0"/>
          <c:showSerName val="0"/>
          <c:showPercent val="0"/>
          <c:showBubbleSize val="0"/>
        </c:dLbls>
        <c:gapWidth val="150"/>
        <c:axId val="46405120"/>
        <c:axId val="464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21.28</c:v>
                </c:pt>
                <c:pt idx="4">
                  <c:v>23.95</c:v>
                </c:pt>
              </c:numCache>
            </c:numRef>
          </c:val>
          <c:smooth val="0"/>
        </c:ser>
        <c:dLbls>
          <c:showLegendKey val="0"/>
          <c:showVal val="0"/>
          <c:showCatName val="0"/>
          <c:showSerName val="0"/>
          <c:showPercent val="0"/>
          <c:showBubbleSize val="0"/>
        </c:dLbls>
        <c:marker val="1"/>
        <c:smooth val="0"/>
        <c:axId val="46405120"/>
        <c:axId val="46407040"/>
      </c:lineChart>
      <c:dateAx>
        <c:axId val="46405120"/>
        <c:scaling>
          <c:orientation val="minMax"/>
        </c:scaling>
        <c:delete val="1"/>
        <c:axPos val="b"/>
        <c:numFmt formatCode="ge" sourceLinked="1"/>
        <c:majorTickMark val="none"/>
        <c:minorTickMark val="none"/>
        <c:tickLblPos val="none"/>
        <c:crossAx val="46407040"/>
        <c:crosses val="autoZero"/>
        <c:auto val="1"/>
        <c:lblOffset val="100"/>
        <c:baseTimeUnit val="years"/>
      </c:dateAx>
      <c:valAx>
        <c:axId val="46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46437504"/>
        <c:axId val="46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6437504"/>
        <c:axId val="46439424"/>
      </c:lineChart>
      <c:dateAx>
        <c:axId val="46437504"/>
        <c:scaling>
          <c:orientation val="minMax"/>
        </c:scaling>
        <c:delete val="1"/>
        <c:axPos val="b"/>
        <c:numFmt formatCode="ge" sourceLinked="1"/>
        <c:majorTickMark val="none"/>
        <c:minorTickMark val="none"/>
        <c:tickLblPos val="none"/>
        <c:crossAx val="46439424"/>
        <c:crosses val="autoZero"/>
        <c:auto val="1"/>
        <c:lblOffset val="100"/>
        <c:baseTimeUnit val="years"/>
      </c:dateAx>
      <c:valAx>
        <c:axId val="46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0.72</c:v>
                </c:pt>
                <c:pt idx="4" formatCode="#,##0.00;&quot;△&quot;#,##0.00">
                  <c:v>0</c:v>
                </c:pt>
              </c:numCache>
            </c:numRef>
          </c:val>
        </c:ser>
        <c:dLbls>
          <c:showLegendKey val="0"/>
          <c:showVal val="0"/>
          <c:showCatName val="0"/>
          <c:showSerName val="0"/>
          <c:showPercent val="0"/>
          <c:showBubbleSize val="0"/>
        </c:dLbls>
        <c:gapWidth val="150"/>
        <c:axId val="46543616"/>
        <c:axId val="465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100.32</c:v>
                </c:pt>
                <c:pt idx="4">
                  <c:v>116.49</c:v>
                </c:pt>
              </c:numCache>
            </c:numRef>
          </c:val>
          <c:smooth val="0"/>
        </c:ser>
        <c:dLbls>
          <c:showLegendKey val="0"/>
          <c:showVal val="0"/>
          <c:showCatName val="0"/>
          <c:showSerName val="0"/>
          <c:showPercent val="0"/>
          <c:showBubbleSize val="0"/>
        </c:dLbls>
        <c:marker val="1"/>
        <c:smooth val="0"/>
        <c:axId val="46543616"/>
        <c:axId val="46545536"/>
      </c:lineChart>
      <c:dateAx>
        <c:axId val="46543616"/>
        <c:scaling>
          <c:orientation val="minMax"/>
        </c:scaling>
        <c:delete val="1"/>
        <c:axPos val="b"/>
        <c:numFmt formatCode="ge" sourceLinked="1"/>
        <c:majorTickMark val="none"/>
        <c:minorTickMark val="none"/>
        <c:tickLblPos val="none"/>
        <c:crossAx val="46545536"/>
        <c:crosses val="autoZero"/>
        <c:auto val="1"/>
        <c:lblOffset val="100"/>
        <c:baseTimeUnit val="years"/>
      </c:dateAx>
      <c:valAx>
        <c:axId val="465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10.6</c:v>
                </c:pt>
                <c:pt idx="4">
                  <c:v>15.91</c:v>
                </c:pt>
              </c:numCache>
            </c:numRef>
          </c:val>
        </c:ser>
        <c:dLbls>
          <c:showLegendKey val="0"/>
          <c:showVal val="0"/>
          <c:showCatName val="0"/>
          <c:showSerName val="0"/>
          <c:showPercent val="0"/>
          <c:showBubbleSize val="0"/>
        </c:dLbls>
        <c:gapWidth val="150"/>
        <c:axId val="46576000"/>
        <c:axId val="46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49.23</c:v>
                </c:pt>
                <c:pt idx="4">
                  <c:v>44.37</c:v>
                </c:pt>
              </c:numCache>
            </c:numRef>
          </c:val>
          <c:smooth val="0"/>
        </c:ser>
        <c:dLbls>
          <c:showLegendKey val="0"/>
          <c:showVal val="0"/>
          <c:showCatName val="0"/>
          <c:showSerName val="0"/>
          <c:showPercent val="0"/>
          <c:showBubbleSize val="0"/>
        </c:dLbls>
        <c:marker val="1"/>
        <c:smooth val="0"/>
        <c:axId val="46576000"/>
        <c:axId val="46577920"/>
      </c:lineChart>
      <c:dateAx>
        <c:axId val="46576000"/>
        <c:scaling>
          <c:orientation val="minMax"/>
        </c:scaling>
        <c:delete val="1"/>
        <c:axPos val="b"/>
        <c:numFmt formatCode="ge" sourceLinked="1"/>
        <c:majorTickMark val="none"/>
        <c:minorTickMark val="none"/>
        <c:tickLblPos val="none"/>
        <c:crossAx val="46577920"/>
        <c:crosses val="autoZero"/>
        <c:auto val="1"/>
        <c:lblOffset val="100"/>
        <c:baseTimeUnit val="years"/>
      </c:dateAx>
      <c:valAx>
        <c:axId val="46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3355.77</c:v>
                </c:pt>
                <c:pt idx="4">
                  <c:v>677.35</c:v>
                </c:pt>
              </c:numCache>
            </c:numRef>
          </c:val>
        </c:ser>
        <c:dLbls>
          <c:showLegendKey val="0"/>
          <c:showVal val="0"/>
          <c:showCatName val="0"/>
          <c:showSerName val="0"/>
          <c:showPercent val="0"/>
          <c:showBubbleSize val="0"/>
        </c:dLbls>
        <c:gapWidth val="150"/>
        <c:axId val="160911360"/>
        <c:axId val="160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1136.5</c:v>
                </c:pt>
                <c:pt idx="4">
                  <c:v>1118.56</c:v>
                </c:pt>
              </c:numCache>
            </c:numRef>
          </c:val>
          <c:smooth val="0"/>
        </c:ser>
        <c:dLbls>
          <c:showLegendKey val="0"/>
          <c:showVal val="0"/>
          <c:showCatName val="0"/>
          <c:showSerName val="0"/>
          <c:showPercent val="0"/>
          <c:showBubbleSize val="0"/>
        </c:dLbls>
        <c:marker val="1"/>
        <c:smooth val="0"/>
        <c:axId val="160911360"/>
        <c:axId val="160913280"/>
      </c:lineChart>
      <c:dateAx>
        <c:axId val="160911360"/>
        <c:scaling>
          <c:orientation val="minMax"/>
        </c:scaling>
        <c:delete val="1"/>
        <c:axPos val="b"/>
        <c:numFmt formatCode="ge" sourceLinked="1"/>
        <c:majorTickMark val="none"/>
        <c:minorTickMark val="none"/>
        <c:tickLblPos val="none"/>
        <c:crossAx val="160913280"/>
        <c:crosses val="autoZero"/>
        <c:auto val="1"/>
        <c:lblOffset val="100"/>
        <c:baseTimeUnit val="years"/>
      </c:dateAx>
      <c:valAx>
        <c:axId val="160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52.98</c:v>
                </c:pt>
                <c:pt idx="4">
                  <c:v>145.19999999999999</c:v>
                </c:pt>
              </c:numCache>
            </c:numRef>
          </c:val>
        </c:ser>
        <c:dLbls>
          <c:showLegendKey val="0"/>
          <c:showVal val="0"/>
          <c:showCatName val="0"/>
          <c:showSerName val="0"/>
          <c:showPercent val="0"/>
          <c:showBubbleSize val="0"/>
        </c:dLbls>
        <c:gapWidth val="150"/>
        <c:axId val="160931200"/>
        <c:axId val="160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71.650000000000006</c:v>
                </c:pt>
                <c:pt idx="4">
                  <c:v>72.33</c:v>
                </c:pt>
              </c:numCache>
            </c:numRef>
          </c:val>
          <c:smooth val="0"/>
        </c:ser>
        <c:dLbls>
          <c:showLegendKey val="0"/>
          <c:showVal val="0"/>
          <c:showCatName val="0"/>
          <c:showSerName val="0"/>
          <c:showPercent val="0"/>
          <c:showBubbleSize val="0"/>
        </c:dLbls>
        <c:marker val="1"/>
        <c:smooth val="0"/>
        <c:axId val="160931200"/>
        <c:axId val="160953856"/>
      </c:lineChart>
      <c:dateAx>
        <c:axId val="160931200"/>
        <c:scaling>
          <c:orientation val="minMax"/>
        </c:scaling>
        <c:delete val="1"/>
        <c:axPos val="b"/>
        <c:numFmt formatCode="ge" sourceLinked="1"/>
        <c:majorTickMark val="none"/>
        <c:minorTickMark val="none"/>
        <c:tickLblPos val="none"/>
        <c:crossAx val="160953856"/>
        <c:crosses val="autoZero"/>
        <c:auto val="1"/>
        <c:lblOffset val="100"/>
        <c:baseTimeUnit val="years"/>
      </c:dateAx>
      <c:valAx>
        <c:axId val="160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320</c:v>
                </c:pt>
                <c:pt idx="4">
                  <c:v>116.61</c:v>
                </c:pt>
              </c:numCache>
            </c:numRef>
          </c:val>
        </c:ser>
        <c:dLbls>
          <c:showLegendKey val="0"/>
          <c:showVal val="0"/>
          <c:showCatName val="0"/>
          <c:showSerName val="0"/>
          <c:showPercent val="0"/>
          <c:showBubbleSize val="0"/>
        </c:dLbls>
        <c:gapWidth val="150"/>
        <c:axId val="160967680"/>
        <c:axId val="160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217.82</c:v>
                </c:pt>
                <c:pt idx="4">
                  <c:v>215.28</c:v>
                </c:pt>
              </c:numCache>
            </c:numRef>
          </c:val>
          <c:smooth val="0"/>
        </c:ser>
        <c:dLbls>
          <c:showLegendKey val="0"/>
          <c:showVal val="0"/>
          <c:showCatName val="0"/>
          <c:showSerName val="0"/>
          <c:showPercent val="0"/>
          <c:showBubbleSize val="0"/>
        </c:dLbls>
        <c:marker val="1"/>
        <c:smooth val="0"/>
        <c:axId val="160967680"/>
        <c:axId val="160990336"/>
      </c:lineChart>
      <c:dateAx>
        <c:axId val="160967680"/>
        <c:scaling>
          <c:orientation val="minMax"/>
        </c:scaling>
        <c:delete val="1"/>
        <c:axPos val="b"/>
        <c:numFmt formatCode="ge" sourceLinked="1"/>
        <c:majorTickMark val="none"/>
        <c:minorTickMark val="none"/>
        <c:tickLblPos val="none"/>
        <c:crossAx val="160990336"/>
        <c:crosses val="autoZero"/>
        <c:auto val="1"/>
        <c:lblOffset val="100"/>
        <c:baseTimeUnit val="years"/>
      </c:dateAx>
      <c:valAx>
        <c:axId val="160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F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男鹿市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29670</v>
      </c>
      <c r="AM8" s="64"/>
      <c r="AN8" s="64"/>
      <c r="AO8" s="64"/>
      <c r="AP8" s="64"/>
      <c r="AQ8" s="64"/>
      <c r="AR8" s="64"/>
      <c r="AS8" s="64"/>
      <c r="AT8" s="63">
        <f>データ!S6</f>
        <v>241.09</v>
      </c>
      <c r="AU8" s="63"/>
      <c r="AV8" s="63"/>
      <c r="AW8" s="63"/>
      <c r="AX8" s="63"/>
      <c r="AY8" s="63"/>
      <c r="AZ8" s="63"/>
      <c r="BA8" s="63"/>
      <c r="BB8" s="63">
        <f>データ!T6</f>
        <v>123.07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37.39</v>
      </c>
      <c r="J10" s="63"/>
      <c r="K10" s="63"/>
      <c r="L10" s="63"/>
      <c r="M10" s="63"/>
      <c r="N10" s="63"/>
      <c r="O10" s="63"/>
      <c r="P10" s="63">
        <f>データ!O6</f>
        <v>49.75</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14643</v>
      </c>
      <c r="AM10" s="64"/>
      <c r="AN10" s="64"/>
      <c r="AO10" s="64"/>
      <c r="AP10" s="64"/>
      <c r="AQ10" s="64"/>
      <c r="AR10" s="64"/>
      <c r="AS10" s="64"/>
      <c r="AT10" s="63">
        <f>データ!V6</f>
        <v>5.59</v>
      </c>
      <c r="AU10" s="63"/>
      <c r="AV10" s="63"/>
      <c r="AW10" s="63"/>
      <c r="AX10" s="63"/>
      <c r="AY10" s="63"/>
      <c r="AZ10" s="63"/>
      <c r="BA10" s="63"/>
      <c r="BB10" s="63">
        <f>データ!W6</f>
        <v>2619.5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52060</v>
      </c>
      <c r="D6" s="31">
        <f t="shared" si="3"/>
        <v>46</v>
      </c>
      <c r="E6" s="31">
        <f t="shared" si="3"/>
        <v>17</v>
      </c>
      <c r="F6" s="31">
        <f t="shared" si="3"/>
        <v>1</v>
      </c>
      <c r="G6" s="31">
        <f t="shared" si="3"/>
        <v>0</v>
      </c>
      <c r="H6" s="31" t="str">
        <f t="shared" si="3"/>
        <v>秋田県　男鹿市</v>
      </c>
      <c r="I6" s="31" t="str">
        <f t="shared" si="3"/>
        <v>法適用</v>
      </c>
      <c r="J6" s="31" t="str">
        <f t="shared" si="3"/>
        <v>下水道事業</v>
      </c>
      <c r="K6" s="31" t="str">
        <f t="shared" si="3"/>
        <v>公共下水道</v>
      </c>
      <c r="L6" s="31" t="str">
        <f t="shared" si="3"/>
        <v>Cc2</v>
      </c>
      <c r="M6" s="32" t="str">
        <f t="shared" si="3"/>
        <v>-</v>
      </c>
      <c r="N6" s="32">
        <f t="shared" si="3"/>
        <v>37.39</v>
      </c>
      <c r="O6" s="32">
        <f t="shared" si="3"/>
        <v>49.75</v>
      </c>
      <c r="P6" s="32">
        <f t="shared" si="3"/>
        <v>100</v>
      </c>
      <c r="Q6" s="32">
        <f t="shared" si="3"/>
        <v>3240</v>
      </c>
      <c r="R6" s="32">
        <f t="shared" si="3"/>
        <v>29670</v>
      </c>
      <c r="S6" s="32">
        <f t="shared" si="3"/>
        <v>241.09</v>
      </c>
      <c r="T6" s="32">
        <f t="shared" si="3"/>
        <v>123.07</v>
      </c>
      <c r="U6" s="32">
        <f t="shared" si="3"/>
        <v>14643</v>
      </c>
      <c r="V6" s="32">
        <f t="shared" si="3"/>
        <v>5.59</v>
      </c>
      <c r="W6" s="32">
        <f t="shared" si="3"/>
        <v>2619.5</v>
      </c>
      <c r="X6" s="33" t="str">
        <f>IF(X7="",NA(),X7)</f>
        <v>-</v>
      </c>
      <c r="Y6" s="33" t="str">
        <f t="shared" ref="Y6:AG6" si="4">IF(Y7="",NA(),Y7)</f>
        <v>-</v>
      </c>
      <c r="Z6" s="33" t="str">
        <f t="shared" si="4"/>
        <v>-</v>
      </c>
      <c r="AA6" s="33">
        <f t="shared" si="4"/>
        <v>100.18</v>
      </c>
      <c r="AB6" s="33">
        <f t="shared" si="4"/>
        <v>112.3</v>
      </c>
      <c r="AC6" s="33" t="str">
        <f t="shared" si="4"/>
        <v>-</v>
      </c>
      <c r="AD6" s="33" t="str">
        <f t="shared" si="4"/>
        <v>-</v>
      </c>
      <c r="AE6" s="33" t="str">
        <f t="shared" si="4"/>
        <v>-</v>
      </c>
      <c r="AF6" s="33">
        <f t="shared" si="4"/>
        <v>108.56</v>
      </c>
      <c r="AG6" s="33">
        <f t="shared" si="4"/>
        <v>109.12</v>
      </c>
      <c r="AH6" s="32" t="str">
        <f>IF(AH7="","",IF(AH7="-","【-】","【"&amp;SUBSTITUTE(TEXT(AH7,"#,##0.00"),"-","△")&amp;"】"))</f>
        <v>【108.23】</v>
      </c>
      <c r="AI6" s="33" t="str">
        <f>IF(AI7="",NA(),AI7)</f>
        <v>-</v>
      </c>
      <c r="AJ6" s="33" t="str">
        <f t="shared" ref="AJ6:AR6" si="5">IF(AJ7="",NA(),AJ7)</f>
        <v>-</v>
      </c>
      <c r="AK6" s="33" t="str">
        <f t="shared" si="5"/>
        <v>-</v>
      </c>
      <c r="AL6" s="33">
        <f t="shared" si="5"/>
        <v>0.72</v>
      </c>
      <c r="AM6" s="32">
        <f t="shared" si="5"/>
        <v>0</v>
      </c>
      <c r="AN6" s="33" t="str">
        <f t="shared" si="5"/>
        <v>-</v>
      </c>
      <c r="AO6" s="33" t="str">
        <f t="shared" si="5"/>
        <v>-</v>
      </c>
      <c r="AP6" s="33" t="str">
        <f t="shared" si="5"/>
        <v>-</v>
      </c>
      <c r="AQ6" s="33">
        <f t="shared" si="5"/>
        <v>100.32</v>
      </c>
      <c r="AR6" s="33">
        <f t="shared" si="5"/>
        <v>116.49</v>
      </c>
      <c r="AS6" s="32" t="str">
        <f>IF(AS7="","",IF(AS7="-","【-】","【"&amp;SUBSTITUTE(TEXT(AS7,"#,##0.00"),"-","△")&amp;"】"))</f>
        <v>【4.45】</v>
      </c>
      <c r="AT6" s="33" t="str">
        <f>IF(AT7="",NA(),AT7)</f>
        <v>-</v>
      </c>
      <c r="AU6" s="33" t="str">
        <f t="shared" ref="AU6:BC6" si="6">IF(AU7="",NA(),AU7)</f>
        <v>-</v>
      </c>
      <c r="AV6" s="33" t="str">
        <f t="shared" si="6"/>
        <v>-</v>
      </c>
      <c r="AW6" s="33">
        <f t="shared" si="6"/>
        <v>10.6</v>
      </c>
      <c r="AX6" s="33">
        <f t="shared" si="6"/>
        <v>15.91</v>
      </c>
      <c r="AY6" s="33" t="str">
        <f t="shared" si="6"/>
        <v>-</v>
      </c>
      <c r="AZ6" s="33" t="str">
        <f t="shared" si="6"/>
        <v>-</v>
      </c>
      <c r="BA6" s="33" t="str">
        <f t="shared" si="6"/>
        <v>-</v>
      </c>
      <c r="BB6" s="33">
        <f t="shared" si="6"/>
        <v>49.23</v>
      </c>
      <c r="BC6" s="33">
        <f t="shared" si="6"/>
        <v>44.37</v>
      </c>
      <c r="BD6" s="32" t="str">
        <f>IF(BD7="","",IF(BD7="-","【-】","【"&amp;SUBSTITUTE(TEXT(BD7,"#,##0.00"),"-","△")&amp;"】"))</f>
        <v>【57.41】</v>
      </c>
      <c r="BE6" s="33" t="str">
        <f>IF(BE7="",NA(),BE7)</f>
        <v>-</v>
      </c>
      <c r="BF6" s="33" t="str">
        <f t="shared" ref="BF6:BN6" si="7">IF(BF7="",NA(),BF7)</f>
        <v>-</v>
      </c>
      <c r="BG6" s="33" t="str">
        <f t="shared" si="7"/>
        <v>-</v>
      </c>
      <c r="BH6" s="33">
        <f t="shared" si="7"/>
        <v>3355.77</v>
      </c>
      <c r="BI6" s="33">
        <f t="shared" si="7"/>
        <v>677.35</v>
      </c>
      <c r="BJ6" s="33" t="str">
        <f t="shared" si="7"/>
        <v>-</v>
      </c>
      <c r="BK6" s="33" t="str">
        <f t="shared" si="7"/>
        <v>-</v>
      </c>
      <c r="BL6" s="33" t="str">
        <f t="shared" si="7"/>
        <v>-</v>
      </c>
      <c r="BM6" s="33">
        <f t="shared" si="7"/>
        <v>1136.5</v>
      </c>
      <c r="BN6" s="33">
        <f t="shared" si="7"/>
        <v>1118.56</v>
      </c>
      <c r="BO6" s="32" t="str">
        <f>IF(BO7="","",IF(BO7="-","【-】","【"&amp;SUBSTITUTE(TEXT(BO7,"#,##0.00"),"-","△")&amp;"】"))</f>
        <v>【763.62】</v>
      </c>
      <c r="BP6" s="33" t="str">
        <f>IF(BP7="",NA(),BP7)</f>
        <v>-</v>
      </c>
      <c r="BQ6" s="33" t="str">
        <f t="shared" ref="BQ6:BY6" si="8">IF(BQ7="",NA(),BQ7)</f>
        <v>-</v>
      </c>
      <c r="BR6" s="33" t="str">
        <f t="shared" si="8"/>
        <v>-</v>
      </c>
      <c r="BS6" s="33">
        <f t="shared" si="8"/>
        <v>52.98</v>
      </c>
      <c r="BT6" s="33">
        <f t="shared" si="8"/>
        <v>145.19999999999999</v>
      </c>
      <c r="BU6" s="33" t="str">
        <f t="shared" si="8"/>
        <v>-</v>
      </c>
      <c r="BV6" s="33" t="str">
        <f t="shared" si="8"/>
        <v>-</v>
      </c>
      <c r="BW6" s="33" t="str">
        <f t="shared" si="8"/>
        <v>-</v>
      </c>
      <c r="BX6" s="33">
        <f t="shared" si="8"/>
        <v>71.650000000000006</v>
      </c>
      <c r="BY6" s="33">
        <f t="shared" si="8"/>
        <v>72.33</v>
      </c>
      <c r="BZ6" s="32" t="str">
        <f>IF(BZ7="","",IF(BZ7="-","【-】","【"&amp;SUBSTITUTE(TEXT(BZ7,"#,##0.00"),"-","△")&amp;"】"))</f>
        <v>【98.53】</v>
      </c>
      <c r="CA6" s="33" t="str">
        <f>IF(CA7="",NA(),CA7)</f>
        <v>-</v>
      </c>
      <c r="CB6" s="33" t="str">
        <f t="shared" ref="CB6:CJ6" si="9">IF(CB7="",NA(),CB7)</f>
        <v>-</v>
      </c>
      <c r="CC6" s="33" t="str">
        <f t="shared" si="9"/>
        <v>-</v>
      </c>
      <c r="CD6" s="33">
        <f t="shared" si="9"/>
        <v>320</v>
      </c>
      <c r="CE6" s="33">
        <f t="shared" si="9"/>
        <v>116.61</v>
      </c>
      <c r="CF6" s="33" t="str">
        <f t="shared" si="9"/>
        <v>-</v>
      </c>
      <c r="CG6" s="33" t="str">
        <f t="shared" si="9"/>
        <v>-</v>
      </c>
      <c r="CH6" s="33" t="str">
        <f t="shared" si="9"/>
        <v>-</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54.44</v>
      </c>
      <c r="CU6" s="33">
        <f t="shared" si="10"/>
        <v>54.67</v>
      </c>
      <c r="CV6" s="32" t="str">
        <f>IF(CV7="","",IF(CV7="-","【-】","【"&amp;SUBSTITUTE(TEXT(CV7,"#,##0.00"),"-","△")&amp;"】"))</f>
        <v>【60.01】</v>
      </c>
      <c r="CW6" s="33" t="str">
        <f>IF(CW7="",NA(),CW7)</f>
        <v>-</v>
      </c>
      <c r="CX6" s="33" t="str">
        <f t="shared" ref="CX6:DF6" si="11">IF(CX7="",NA(),CX7)</f>
        <v>-</v>
      </c>
      <c r="CY6" s="33" t="str">
        <f t="shared" si="11"/>
        <v>-</v>
      </c>
      <c r="CZ6" s="33">
        <f t="shared" si="11"/>
        <v>78.38</v>
      </c>
      <c r="DA6" s="33">
        <f t="shared" si="11"/>
        <v>78.19</v>
      </c>
      <c r="DB6" s="33" t="str">
        <f t="shared" si="11"/>
        <v>-</v>
      </c>
      <c r="DC6" s="33" t="str">
        <f t="shared" si="11"/>
        <v>-</v>
      </c>
      <c r="DD6" s="33" t="str">
        <f t="shared" si="11"/>
        <v>-</v>
      </c>
      <c r="DE6" s="33">
        <f t="shared" si="11"/>
        <v>84.2</v>
      </c>
      <c r="DF6" s="33">
        <f t="shared" si="11"/>
        <v>83.8</v>
      </c>
      <c r="DG6" s="32" t="str">
        <f>IF(DG7="","",IF(DG7="-","【-】","【"&amp;SUBSTITUTE(TEXT(DG7,"#,##0.00"),"-","△")&amp;"】"))</f>
        <v>【94.73】</v>
      </c>
      <c r="DH6" s="33" t="str">
        <f>IF(DH7="",NA(),DH7)</f>
        <v>-</v>
      </c>
      <c r="DI6" s="33" t="str">
        <f t="shared" ref="DI6:DQ6" si="12">IF(DI7="",NA(),DI7)</f>
        <v>-</v>
      </c>
      <c r="DJ6" s="33" t="str">
        <f t="shared" si="12"/>
        <v>-</v>
      </c>
      <c r="DK6" s="33">
        <f t="shared" si="12"/>
        <v>2.52</v>
      </c>
      <c r="DL6" s="33">
        <f t="shared" si="12"/>
        <v>4.92</v>
      </c>
      <c r="DM6" s="33" t="str">
        <f t="shared" si="12"/>
        <v>-</v>
      </c>
      <c r="DN6" s="33" t="str">
        <f t="shared" si="12"/>
        <v>-</v>
      </c>
      <c r="DO6" s="33" t="str">
        <f t="shared" si="12"/>
        <v>-</v>
      </c>
      <c r="DP6" s="33">
        <f t="shared" si="12"/>
        <v>21.28</v>
      </c>
      <c r="DQ6" s="33">
        <f t="shared" si="12"/>
        <v>23.95</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0.11</v>
      </c>
      <c r="EN6" s="32" t="str">
        <f>IF(EN7="","",IF(EN7="-","【-】","【"&amp;SUBSTITUTE(TEXT(EN7,"#,##0.00"),"-","△")&amp;"】"))</f>
        <v>【0.23】</v>
      </c>
    </row>
    <row r="7" spans="1:147" s="34" customFormat="1">
      <c r="A7" s="26"/>
      <c r="B7" s="35">
        <v>2015</v>
      </c>
      <c r="C7" s="35">
        <v>52060</v>
      </c>
      <c r="D7" s="35">
        <v>46</v>
      </c>
      <c r="E7" s="35">
        <v>17</v>
      </c>
      <c r="F7" s="35">
        <v>1</v>
      </c>
      <c r="G7" s="35">
        <v>0</v>
      </c>
      <c r="H7" s="35" t="s">
        <v>96</v>
      </c>
      <c r="I7" s="35" t="s">
        <v>97</v>
      </c>
      <c r="J7" s="35" t="s">
        <v>98</v>
      </c>
      <c r="K7" s="35" t="s">
        <v>99</v>
      </c>
      <c r="L7" s="35" t="s">
        <v>100</v>
      </c>
      <c r="M7" s="36" t="s">
        <v>101</v>
      </c>
      <c r="N7" s="36">
        <v>37.39</v>
      </c>
      <c r="O7" s="36">
        <v>49.75</v>
      </c>
      <c r="P7" s="36">
        <v>100</v>
      </c>
      <c r="Q7" s="36">
        <v>3240</v>
      </c>
      <c r="R7" s="36">
        <v>29670</v>
      </c>
      <c r="S7" s="36">
        <v>241.09</v>
      </c>
      <c r="T7" s="36">
        <v>123.07</v>
      </c>
      <c r="U7" s="36">
        <v>14643</v>
      </c>
      <c r="V7" s="36">
        <v>5.59</v>
      </c>
      <c r="W7" s="36">
        <v>2619.5</v>
      </c>
      <c r="X7" s="36" t="s">
        <v>101</v>
      </c>
      <c r="Y7" s="36" t="s">
        <v>101</v>
      </c>
      <c r="Z7" s="36" t="s">
        <v>101</v>
      </c>
      <c r="AA7" s="36">
        <v>100.18</v>
      </c>
      <c r="AB7" s="36">
        <v>112.3</v>
      </c>
      <c r="AC7" s="36" t="s">
        <v>101</v>
      </c>
      <c r="AD7" s="36" t="s">
        <v>101</v>
      </c>
      <c r="AE7" s="36" t="s">
        <v>101</v>
      </c>
      <c r="AF7" s="36">
        <v>108.56</v>
      </c>
      <c r="AG7" s="36">
        <v>109.12</v>
      </c>
      <c r="AH7" s="36">
        <v>108.23</v>
      </c>
      <c r="AI7" s="36" t="s">
        <v>101</v>
      </c>
      <c r="AJ7" s="36" t="s">
        <v>101</v>
      </c>
      <c r="AK7" s="36" t="s">
        <v>101</v>
      </c>
      <c r="AL7" s="36">
        <v>0.72</v>
      </c>
      <c r="AM7" s="36">
        <v>0</v>
      </c>
      <c r="AN7" s="36" t="s">
        <v>101</v>
      </c>
      <c r="AO7" s="36" t="s">
        <v>101</v>
      </c>
      <c r="AP7" s="36" t="s">
        <v>101</v>
      </c>
      <c r="AQ7" s="36">
        <v>100.32</v>
      </c>
      <c r="AR7" s="36">
        <v>116.49</v>
      </c>
      <c r="AS7" s="36">
        <v>4.45</v>
      </c>
      <c r="AT7" s="36" t="s">
        <v>101</v>
      </c>
      <c r="AU7" s="36" t="s">
        <v>101</v>
      </c>
      <c r="AV7" s="36" t="s">
        <v>101</v>
      </c>
      <c r="AW7" s="36">
        <v>10.6</v>
      </c>
      <c r="AX7" s="36">
        <v>15.91</v>
      </c>
      <c r="AY7" s="36" t="s">
        <v>101</v>
      </c>
      <c r="AZ7" s="36" t="s">
        <v>101</v>
      </c>
      <c r="BA7" s="36" t="s">
        <v>101</v>
      </c>
      <c r="BB7" s="36">
        <v>49.23</v>
      </c>
      <c r="BC7" s="36">
        <v>44.37</v>
      </c>
      <c r="BD7" s="36">
        <v>57.41</v>
      </c>
      <c r="BE7" s="36" t="s">
        <v>101</v>
      </c>
      <c r="BF7" s="36" t="s">
        <v>101</v>
      </c>
      <c r="BG7" s="36" t="s">
        <v>101</v>
      </c>
      <c r="BH7" s="36">
        <v>3355.77</v>
      </c>
      <c r="BI7" s="36">
        <v>677.35</v>
      </c>
      <c r="BJ7" s="36" t="s">
        <v>101</v>
      </c>
      <c r="BK7" s="36" t="s">
        <v>101</v>
      </c>
      <c r="BL7" s="36" t="s">
        <v>101</v>
      </c>
      <c r="BM7" s="36">
        <v>1136.5</v>
      </c>
      <c r="BN7" s="36">
        <v>1118.56</v>
      </c>
      <c r="BO7" s="36">
        <v>763.62</v>
      </c>
      <c r="BP7" s="36" t="s">
        <v>101</v>
      </c>
      <c r="BQ7" s="36" t="s">
        <v>101</v>
      </c>
      <c r="BR7" s="36" t="s">
        <v>101</v>
      </c>
      <c r="BS7" s="36">
        <v>52.98</v>
      </c>
      <c r="BT7" s="36">
        <v>145.19999999999999</v>
      </c>
      <c r="BU7" s="36" t="s">
        <v>101</v>
      </c>
      <c r="BV7" s="36" t="s">
        <v>101</v>
      </c>
      <c r="BW7" s="36" t="s">
        <v>101</v>
      </c>
      <c r="BX7" s="36">
        <v>71.650000000000006</v>
      </c>
      <c r="BY7" s="36">
        <v>72.33</v>
      </c>
      <c r="BZ7" s="36">
        <v>98.53</v>
      </c>
      <c r="CA7" s="36" t="s">
        <v>101</v>
      </c>
      <c r="CB7" s="36" t="s">
        <v>101</v>
      </c>
      <c r="CC7" s="36" t="s">
        <v>101</v>
      </c>
      <c r="CD7" s="36">
        <v>320</v>
      </c>
      <c r="CE7" s="36">
        <v>116.61</v>
      </c>
      <c r="CF7" s="36" t="s">
        <v>101</v>
      </c>
      <c r="CG7" s="36" t="s">
        <v>101</v>
      </c>
      <c r="CH7" s="36" t="s">
        <v>101</v>
      </c>
      <c r="CI7" s="36">
        <v>217.82</v>
      </c>
      <c r="CJ7" s="36">
        <v>215.28</v>
      </c>
      <c r="CK7" s="36">
        <v>139.69999999999999</v>
      </c>
      <c r="CL7" s="36" t="s">
        <v>101</v>
      </c>
      <c r="CM7" s="36" t="s">
        <v>101</v>
      </c>
      <c r="CN7" s="36" t="s">
        <v>101</v>
      </c>
      <c r="CO7" s="36" t="s">
        <v>101</v>
      </c>
      <c r="CP7" s="36" t="s">
        <v>101</v>
      </c>
      <c r="CQ7" s="36" t="s">
        <v>101</v>
      </c>
      <c r="CR7" s="36" t="s">
        <v>101</v>
      </c>
      <c r="CS7" s="36" t="s">
        <v>101</v>
      </c>
      <c r="CT7" s="36">
        <v>54.44</v>
      </c>
      <c r="CU7" s="36">
        <v>54.67</v>
      </c>
      <c r="CV7" s="36">
        <v>60.01</v>
      </c>
      <c r="CW7" s="36" t="s">
        <v>101</v>
      </c>
      <c r="CX7" s="36" t="s">
        <v>101</v>
      </c>
      <c r="CY7" s="36" t="s">
        <v>101</v>
      </c>
      <c r="CZ7" s="36">
        <v>78.38</v>
      </c>
      <c r="DA7" s="36">
        <v>78.19</v>
      </c>
      <c r="DB7" s="36" t="s">
        <v>101</v>
      </c>
      <c r="DC7" s="36" t="s">
        <v>101</v>
      </c>
      <c r="DD7" s="36" t="s">
        <v>101</v>
      </c>
      <c r="DE7" s="36">
        <v>84.2</v>
      </c>
      <c r="DF7" s="36">
        <v>83.8</v>
      </c>
      <c r="DG7" s="36">
        <v>94.73</v>
      </c>
      <c r="DH7" s="36" t="s">
        <v>101</v>
      </c>
      <c r="DI7" s="36" t="s">
        <v>101</v>
      </c>
      <c r="DJ7" s="36" t="s">
        <v>101</v>
      </c>
      <c r="DK7" s="36">
        <v>2.52</v>
      </c>
      <c r="DL7" s="36">
        <v>4.92</v>
      </c>
      <c r="DM7" s="36" t="s">
        <v>101</v>
      </c>
      <c r="DN7" s="36" t="s">
        <v>101</v>
      </c>
      <c r="DO7" s="36" t="s">
        <v>101</v>
      </c>
      <c r="DP7" s="36">
        <v>21.28</v>
      </c>
      <c r="DQ7" s="36">
        <v>23.95</v>
      </c>
      <c r="DR7" s="36">
        <v>36.85</v>
      </c>
      <c r="DS7" s="36" t="s">
        <v>101</v>
      </c>
      <c r="DT7" s="36" t="s">
        <v>101</v>
      </c>
      <c r="DU7" s="36" t="s">
        <v>101</v>
      </c>
      <c r="DV7" s="36">
        <v>0</v>
      </c>
      <c r="DW7" s="36">
        <v>0</v>
      </c>
      <c r="DX7" s="36" t="s">
        <v>101</v>
      </c>
      <c r="DY7" s="36" t="s">
        <v>101</v>
      </c>
      <c r="DZ7" s="36" t="s">
        <v>101</v>
      </c>
      <c r="EA7" s="36">
        <v>0</v>
      </c>
      <c r="EB7" s="36">
        <v>0</v>
      </c>
      <c r="EC7" s="36">
        <v>4.5599999999999996</v>
      </c>
      <c r="ED7" s="36" t="s">
        <v>101</v>
      </c>
      <c r="EE7" s="36" t="s">
        <v>101</v>
      </c>
      <c r="EF7" s="36" t="s">
        <v>101</v>
      </c>
      <c r="EG7" s="36">
        <v>0</v>
      </c>
      <c r="EH7" s="36">
        <v>0</v>
      </c>
      <c r="EI7" s="36" t="s">
        <v>101</v>
      </c>
      <c r="EJ7" s="36" t="s">
        <v>101</v>
      </c>
      <c r="EK7" s="36" t="s">
        <v>101</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2017-02-08T02:34:22Z</dcterms:created>
  <dcterms:modified xsi:type="dcterms:W3CDTF">2017-02-13T07:10:18Z</dcterms:modified>
  <cp:category/>
</cp:coreProperties>
</file>